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25" activeTab="0"/>
  </bookViews>
  <sheets>
    <sheet name="nsscaps" sheetId="1" r:id="rId1"/>
  </sheets>
  <externalReferences>
    <externalReference r:id="rId4"/>
    <externalReference r:id="rId5"/>
  </externalReferences>
  <definedNames>
    <definedName name="_xlnm._FilterDatabase" localSheetId="0" hidden="1">'nsscaps'!$A$9:$M$450</definedName>
    <definedName name="_Key1" hidden="1">'[1]CALC'!#REF!</definedName>
    <definedName name="_Key2" hidden="1">'[1]CALC'!#REF!</definedName>
    <definedName name="_Order1" hidden="1">255</definedName>
    <definedName name="_Order2" hidden="1">255</definedName>
    <definedName name="charates">'[2]charates'!$A$10:$L$685</definedName>
    <definedName name="charterinfo">'[2]charterinfo'!$A$10:$Q$82</definedName>
    <definedName name="code436">'[2]codes'!$A$10:$C$449</definedName>
    <definedName name="codeCHA">'[2]codes'!$E$10:$G$81</definedName>
    <definedName name="distdata">'[2]piv - distr'!$AB$10:$BN$450</definedName>
    <definedName name="distinfo">'[2]distinfo'!$A$10:$J$449</definedName>
    <definedName name="nsscheck">'[2]nsscheck'!$C$4:$J$242</definedName>
  </definedNames>
  <calcPr fullCalcOnLoad="1"/>
</workbook>
</file>

<file path=xl/comments1.xml><?xml version="1.0" encoding="utf-8"?>
<comments xmlns="http://schemas.openxmlformats.org/spreadsheetml/2006/main">
  <authors>
    <author>Hadley Brett Cabral</author>
    <author>Joanna C. Laghetto</author>
  </authors>
  <commentList>
    <comment ref="E5" authorId="0">
      <text>
        <r>
          <rPr>
            <b/>
            <sz val="8"/>
            <rFont val="Tahoma"/>
            <family val="2"/>
          </rPr>
          <t>Hadley Brett Cabral:</t>
        </r>
        <r>
          <rPr>
            <sz val="8"/>
            <rFont val="Tahoma"/>
            <family val="2"/>
          </rPr>
          <t xml:space="preserve">
If the FTE = 0, the district rate is used.  Otherwise the unadjusted local tuition &amp; state tuition are combined and divided by the FTE to get a blended rate.</t>
        </r>
      </text>
    </comment>
    <comment ref="M8" authorId="1">
      <text>
        <r>
          <rPr>
            <b/>
            <sz val="8"/>
            <rFont val="Tahoma"/>
            <family val="0"/>
          </rPr>
          <t>Joanna C. Laghetto:</t>
        </r>
        <r>
          <rPr>
            <sz val="8"/>
            <rFont val="Tahoma"/>
            <family val="0"/>
          </rPr>
          <t xml:space="preserve">
If there are less than 10 saeats available and/or NSS is over 8.5%
</t>
        </r>
      </text>
    </comment>
  </commentList>
</comments>
</file>

<file path=xl/sharedStrings.xml><?xml version="1.0" encoding="utf-8"?>
<sst xmlns="http://schemas.openxmlformats.org/spreadsheetml/2006/main" count="485" uniqueCount="472">
  <si>
    <t>Massachusetts Department of Elementary and Secondary Education</t>
  </si>
  <si>
    <t>Office of School Finance</t>
  </si>
  <si>
    <t>Projected FY13 FTE Remaining under the Net School Spending (NSS) Caps (Q1)(a)</t>
  </si>
  <si>
    <t>9% Cap</t>
  </si>
  <si>
    <t>14% Cap</t>
  </si>
  <si>
    <t xml:space="preserve">Average </t>
  </si>
  <si>
    <t>Unadjusted</t>
  </si>
  <si>
    <t>Operating</t>
  </si>
  <si>
    <t>Rate PP</t>
  </si>
  <si>
    <t>Local Tuition</t>
  </si>
  <si>
    <t>Projected</t>
  </si>
  <si>
    <t>Estimated</t>
  </si>
  <si>
    <t>Estimated FTE</t>
  </si>
  <si>
    <t>District</t>
  </si>
  <si>
    <t>(Excludes</t>
  </si>
  <si>
    <t>Budgeted</t>
  </si>
  <si>
    <t>Max FY13</t>
  </si>
  <si>
    <t>Remaining</t>
  </si>
  <si>
    <t>LEA</t>
  </si>
  <si>
    <t>1 = yes</t>
  </si>
  <si>
    <t>FTE</t>
  </si>
  <si>
    <t>Facilities)</t>
  </si>
  <si>
    <t>FY13 NSS</t>
  </si>
  <si>
    <t>Tuition</t>
  </si>
  <si>
    <t>Under NSS Cap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</si>
  <si>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</si>
  <si>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</si>
  <si>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</si>
  <si>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</si>
  <si>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</si>
  <si>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</si>
  <si>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</si>
  <si>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</si>
  <si>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</si>
  <si>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</si>
  <si>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</si>
  <si>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</si>
  <si>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</si>
  <si>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</si>
  <si>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</si>
  <si>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</si>
  <si>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</si>
  <si>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</si>
  <si>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</si>
  <si>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</si>
  <si>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</si>
  <si>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</si>
  <si>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</si>
  <si>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</si>
  <si>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</si>
  <si>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</si>
  <si>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</si>
  <si>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</si>
  <si>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</si>
  <si>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</si>
  <si>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</si>
  <si>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</si>
  <si>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</si>
  <si>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</si>
  <si>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</si>
  <si>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</si>
  <si>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</si>
  <si>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</si>
  <si>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</si>
  <si>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</si>
  <si>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</si>
  <si>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</si>
  <si>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</si>
  <si>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</si>
  <si>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</si>
  <si>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</si>
  <si>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</si>
  <si>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</si>
  <si>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</si>
  <si>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</si>
  <si>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</si>
  <si>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</si>
  <si>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</si>
  <si>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</si>
  <si>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</si>
  <si>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</si>
  <si>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</si>
  <si>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</si>
  <si>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</si>
  <si>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</si>
  <si>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</si>
  <si>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</si>
  <si>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</si>
  <si>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</si>
  <si>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</si>
  <si>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</si>
  <si>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</si>
  <si>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</si>
  <si>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</si>
  <si>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</si>
  <si>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</si>
  <si>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</si>
  <si>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</si>
  <si>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</si>
  <si>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</si>
  <si>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</si>
  <si>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</si>
  <si>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</si>
  <si>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</si>
  <si>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</si>
  <si>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</si>
  <si>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</si>
  <si>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</si>
  <si>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</si>
  <si>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</si>
  <si>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</si>
  <si>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</si>
  <si>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</si>
  <si>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</si>
  <si>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</si>
  <si>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</si>
  <si>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</si>
  <si>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</si>
  <si>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</si>
  <si>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</si>
  <si>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</si>
  <si>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</si>
  <si>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</si>
  <si>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</si>
  <si>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</si>
  <si>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</si>
  <si>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</si>
  <si>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</si>
  <si>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GAY HEAD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</si>
  <si>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</si>
  <si>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</si>
  <si>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</si>
  <si>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</si>
  <si>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</si>
  <si>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</si>
  <si>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</si>
  <si>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</si>
  <si>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</si>
  <si>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</si>
  <si>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</si>
  <si>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</si>
  <si>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</si>
  <si>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</si>
  <si>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</si>
  <si>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</si>
  <si>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</si>
  <si>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</si>
  <si>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</si>
  <si>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</si>
  <si>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</si>
  <si>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</si>
  <si>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</si>
  <si>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</si>
  <si>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</si>
  <si>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</si>
  <si>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</si>
  <si>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</si>
  <si>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</si>
  <si>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</si>
  <si>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</si>
  <si>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</si>
  <si>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</si>
  <si>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</si>
  <si>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</si>
  <si>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</si>
  <si>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</si>
  <si>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</si>
  <si>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</si>
  <si>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</si>
  <si>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</si>
  <si>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</si>
  <si>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</si>
  <si>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</si>
  <si>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</si>
  <si>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</si>
  <si>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</si>
  <si>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</si>
  <si>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</si>
  <si>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</si>
  <si>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</si>
  <si>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</si>
  <si>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</si>
  <si>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</si>
  <si>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</si>
  <si>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</si>
  <si>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</si>
  <si>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</si>
  <si>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</si>
  <si>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</si>
  <si>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</si>
  <si>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</si>
  <si>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</si>
  <si>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</si>
  <si>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</si>
  <si>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</si>
  <si>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</si>
  <si>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</si>
  <si>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</si>
  <si>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</si>
  <si>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</si>
  <si>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</si>
  <si>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</si>
  <si>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</si>
  <si>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</si>
  <si>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</si>
  <si>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</si>
  <si>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</si>
  <si>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</si>
  <si>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</si>
  <si>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</si>
  <si>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</si>
  <si>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</si>
  <si>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</si>
  <si>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</si>
  <si>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</si>
  <si>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</si>
  <si>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</si>
  <si>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</si>
  <si>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</si>
  <si>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</si>
  <si>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</si>
  <si>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</si>
  <si>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</si>
  <si>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</si>
  <si>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</si>
  <si>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</si>
  <si>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</si>
  <si>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</si>
  <si>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</si>
  <si>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</si>
  <si>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</si>
  <si>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</si>
  <si>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</si>
  <si>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</si>
  <si>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</si>
  <si>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</si>
  <si>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</si>
  <si>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</si>
  <si>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</si>
  <si>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</si>
  <si>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</si>
  <si>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</si>
  <si>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</si>
  <si>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</si>
  <si>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</si>
  <si>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</si>
  <si>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</si>
  <si>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</si>
  <si>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</si>
  <si>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</si>
  <si>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</si>
  <si>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</si>
  <si>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</si>
  <si>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</si>
  <si>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</si>
  <si>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</si>
  <si>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</si>
  <si>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</si>
  <si>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</si>
  <si>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</si>
  <si>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</si>
  <si>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</si>
  <si>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</si>
  <si>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</si>
  <si>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</si>
  <si>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</si>
  <si>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</si>
  <si>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</si>
  <si>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</si>
  <si>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</si>
  <si>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</si>
  <si>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</si>
  <si>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</si>
  <si>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</si>
  <si>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</si>
  <si>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</si>
  <si>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</si>
  <si>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</si>
  <si>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</si>
  <si>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</si>
  <si>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</si>
  <si>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</si>
  <si>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</si>
  <si>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</si>
  <si>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</si>
  <si>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</si>
  <si>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</si>
  <si>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</si>
  <si>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</si>
  <si>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</si>
  <si>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</si>
  <si>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</si>
  <si>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</si>
  <si>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</si>
  <si>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</si>
  <si>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</si>
  <si>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</si>
  <si>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</si>
  <si>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</si>
  <si>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</si>
  <si>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</si>
  <si>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</si>
  <si>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</si>
  <si>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</si>
  <si>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</si>
  <si>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</si>
  <si>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</si>
  <si>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</si>
  <si>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</si>
  <si>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</si>
  <si>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</si>
  <si>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</si>
  <si>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</si>
  <si>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</si>
  <si>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</si>
  <si>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</si>
  <si>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</si>
  <si>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</si>
  <si>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</si>
  <si>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</si>
  <si>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</si>
  <si>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</si>
  <si>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</si>
  <si>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</si>
  <si>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</si>
  <si>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</si>
  <si>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</si>
  <si>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</si>
  <si>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</si>
  <si>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</si>
  <si>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</si>
  <si>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</si>
  <si>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</si>
  <si>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</si>
  <si>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</si>
  <si>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</si>
  <si>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</si>
  <si>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</si>
  <si>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</si>
  <si>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</si>
  <si>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</si>
  <si>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</si>
  <si>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</si>
  <si>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</si>
  <si>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</si>
  <si>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</si>
  <si>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</si>
  <si>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</si>
  <si>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</si>
  <si>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</si>
  <si>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</si>
  <si>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</si>
  <si>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</si>
  <si>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</si>
  <si>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</si>
  <si>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</si>
  <si>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</si>
  <si>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</si>
  <si>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</si>
  <si>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</si>
  <si>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</si>
  <si>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</si>
  <si>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</si>
  <si>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</si>
  <si>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</si>
  <si>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</si>
  <si>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</si>
  <si>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</si>
  <si>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</si>
  <si>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</si>
  <si>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</si>
  <si>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</si>
  <si>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</si>
  <si>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</si>
  <si>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</si>
  <si>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</si>
  <si>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</si>
  <si>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</si>
  <si>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</si>
  <si>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</si>
  <si>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</si>
  <si>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</si>
  <si>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</si>
  <si>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</si>
  <si>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</si>
  <si>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</si>
  <si>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</si>
  <si>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</si>
  <si>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</si>
  <si>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</si>
  <si>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</si>
  <si>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</si>
  <si>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</si>
  <si>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</si>
  <si>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</si>
  <si>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</si>
  <si>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</si>
  <si>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</si>
  <si>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</si>
  <si>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</si>
  <si>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</si>
  <si>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</si>
  <si>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</si>
  <si>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</si>
  <si>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</si>
  <si>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</si>
  <si>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</si>
  <si>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</si>
  <si>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</si>
  <si>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</si>
  <si>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</si>
  <si>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</si>
  <si>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</si>
  <si>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</si>
  <si>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</si>
  <si>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</si>
  <si>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</si>
  <si>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</si>
  <si>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</si>
  <si>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</si>
  <si>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</si>
  <si>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</si>
  <si>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</si>
  <si>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</si>
  <si>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</si>
  <si>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</si>
  <si>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</si>
  <si>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</si>
  <si>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</si>
  <si>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</si>
  <si>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</si>
  <si>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</si>
  <si>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</si>
  <si>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</si>
  <si>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</si>
  <si>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</si>
  <si>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</si>
  <si>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</si>
  <si>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</si>
  <si>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</si>
  <si>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</si>
  <si>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</si>
  <si>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</si>
  <si>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</si>
  <si>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</si>
  <si>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</si>
  <si>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</si>
  <si>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</si>
  <si>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</si>
  <si>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</si>
  <si>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</si>
  <si>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</si>
  <si>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NORTH SHORE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</si>
  <si>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</si>
  <si>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</si>
  <si>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</si>
  <si>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</si>
  <si>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</si>
  <si>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</si>
  <si>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</si>
  <si>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</si>
  <si>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</si>
  <si>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</si>
  <si>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ESSEX COUNTY</t>
  </si>
  <si>
    <t>NORFOLK COUNTY</t>
  </si>
  <si>
    <t>State Total</t>
  </si>
  <si>
    <t>--</t>
  </si>
  <si>
    <t>Proj % of</t>
  </si>
  <si>
    <t>FY11 NSS for</t>
  </si>
  <si>
    <t xml:space="preserve">Charter </t>
  </si>
  <si>
    <t>"Near-Cap"</t>
  </si>
  <si>
    <t>1=yes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</si>
</sst>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[Red]\(#,##0.0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6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8"/>
      <name val="Arial"/>
      <family val="2"/>
    </font>
    <font>
      <sz val="24"/>
      <name val="Calibri"/>
      <family val="2"/>
    </font>
    <font>
      <i/>
      <sz val="14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9"/>
      <color indexed="9"/>
      <name val="Geneva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 locked="0"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59" applyFont="1" applyFill="1" applyBorder="1" applyAlignment="1">
      <alignment horizontal="left"/>
      <protection/>
    </xf>
    <xf numFmtId="2" fontId="4" fillId="0" borderId="0" xfId="59" applyNumberFormat="1" applyFont="1" applyFill="1" applyBorder="1">
      <alignment/>
      <protection/>
    </xf>
    <xf numFmtId="2" fontId="4" fillId="0" borderId="0" xfId="59" applyNumberFormat="1" applyFont="1" applyFill="1" applyBorder="1" applyAlignment="1">
      <alignment horizontal="center"/>
      <protection/>
    </xf>
    <xf numFmtId="3" fontId="5" fillId="0" borderId="0" xfId="59" applyNumberFormat="1" applyFont="1" applyFill="1" applyBorder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>
      <alignment/>
      <protection/>
    </xf>
    <xf numFmtId="0" fontId="7" fillId="0" borderId="0" xfId="59" applyFont="1" applyFill="1" applyBorder="1" applyAlignment="1">
      <alignment horizontal="left"/>
      <protection/>
    </xf>
    <xf numFmtId="3" fontId="5" fillId="0" borderId="0" xfId="59" applyNumberFormat="1" applyFont="1" applyFill="1" applyBorder="1">
      <alignment/>
      <protection/>
    </xf>
    <xf numFmtId="49" fontId="5" fillId="0" borderId="0" xfId="59" applyNumberFormat="1" applyFont="1" applyFill="1" applyBorder="1" applyAlignment="1">
      <alignment horizontal="center"/>
      <protection/>
    </xf>
    <xf numFmtId="14" fontId="5" fillId="0" borderId="0" xfId="61" applyNumberFormat="1" applyFont="1" applyAlignment="1">
      <alignment horizontal="center"/>
      <protection/>
    </xf>
    <xf numFmtId="0" fontId="8" fillId="0" borderId="0" xfId="59" applyFont="1" applyFill="1" applyBorder="1" applyAlignment="1">
      <alignment horizontal="left"/>
      <protection/>
    </xf>
    <xf numFmtId="49" fontId="5" fillId="0" borderId="0" xfId="59" applyNumberFormat="1" applyFont="1" applyFill="1" applyBorder="1" applyAlignment="1">
      <alignment horizontal="left"/>
      <protection/>
    </xf>
    <xf numFmtId="0" fontId="5" fillId="0" borderId="0" xfId="59" applyFont="1" applyFill="1" applyBorder="1" applyAlignment="1">
      <alignment horizontal="center"/>
      <protection/>
    </xf>
    <xf numFmtId="0" fontId="5" fillId="33" borderId="10" xfId="59" applyFont="1" applyFill="1" applyBorder="1" applyAlignment="1">
      <alignment/>
      <protection/>
    </xf>
    <xf numFmtId="0" fontId="5" fillId="33" borderId="11" xfId="59" applyFont="1" applyFill="1" applyBorder="1" applyAlignment="1">
      <alignment/>
      <protection/>
    </xf>
    <xf numFmtId="0" fontId="5" fillId="33" borderId="11" xfId="59" applyFont="1" applyFill="1" applyBorder="1" applyAlignment="1">
      <alignment horizontal="center"/>
      <protection/>
    </xf>
    <xf numFmtId="3" fontId="5" fillId="33" borderId="11" xfId="59" applyNumberFormat="1" applyFont="1" applyFill="1" applyBorder="1" applyAlignment="1">
      <alignment/>
      <protection/>
    </xf>
    <xf numFmtId="3" fontId="9" fillId="33" borderId="11" xfId="59" applyNumberFormat="1" applyFont="1" applyFill="1" applyBorder="1" applyAlignment="1">
      <alignment horizontal="center"/>
      <protection/>
    </xf>
    <xf numFmtId="3" fontId="5" fillId="33" borderId="12" xfId="59" applyNumberFormat="1" applyFont="1" applyFill="1" applyBorder="1" applyAlignment="1">
      <alignment horizontal="center"/>
      <protection/>
    </xf>
    <xf numFmtId="0" fontId="9" fillId="33" borderId="13" xfId="59" applyFont="1" applyFill="1" applyBorder="1" applyAlignment="1">
      <alignment horizontal="center"/>
      <protection/>
    </xf>
    <xf numFmtId="0" fontId="9" fillId="33" borderId="0" xfId="59" applyFont="1" applyFill="1" applyBorder="1" applyAlignment="1">
      <alignment horizontal="center"/>
      <protection/>
    </xf>
    <xf numFmtId="3" fontId="9" fillId="33" borderId="0" xfId="59" applyNumberFormat="1" applyFont="1" applyFill="1" applyBorder="1" applyAlignment="1">
      <alignment horizontal="center"/>
      <protection/>
    </xf>
    <xf numFmtId="3" fontId="9" fillId="33" borderId="14" xfId="59" applyNumberFormat="1" applyFont="1" applyFill="1" applyBorder="1" applyAlignment="1">
      <alignment horizontal="center"/>
      <protection/>
    </xf>
    <xf numFmtId="3" fontId="9" fillId="33" borderId="13" xfId="59" applyNumberFormat="1" applyFont="1" applyFill="1" applyBorder="1" applyAlignment="1">
      <alignment horizontal="center"/>
      <protection/>
    </xf>
    <xf numFmtId="40" fontId="9" fillId="33" borderId="14" xfId="59" applyNumberFormat="1" applyFont="1" applyFill="1" applyBorder="1" applyAlignment="1">
      <alignment horizontal="center"/>
      <protection/>
    </xf>
    <xf numFmtId="0" fontId="9" fillId="33" borderId="15" xfId="59" applyFont="1" applyFill="1" applyBorder="1" applyAlignment="1">
      <alignment horizontal="center" vertical="top"/>
      <protection/>
    </xf>
    <xf numFmtId="0" fontId="9" fillId="33" borderId="16" xfId="59" applyFont="1" applyFill="1" applyBorder="1" applyAlignment="1">
      <alignment horizontal="center" vertical="top"/>
      <protection/>
    </xf>
    <xf numFmtId="3" fontId="9" fillId="33" borderId="16" xfId="59" applyNumberFormat="1" applyFont="1" applyFill="1" applyBorder="1" applyAlignment="1">
      <alignment horizontal="center" vertical="top"/>
      <protection/>
    </xf>
    <xf numFmtId="3" fontId="9" fillId="33" borderId="17" xfId="59" applyNumberFormat="1" applyFont="1" applyFill="1" applyBorder="1" applyAlignment="1">
      <alignment horizontal="center" vertical="top"/>
      <protection/>
    </xf>
    <xf numFmtId="3" fontId="9" fillId="33" borderId="15" xfId="59" applyNumberFormat="1" applyFont="1" applyFill="1" applyBorder="1" applyAlignment="1">
      <alignment horizontal="center" vertical="top"/>
      <protection/>
    </xf>
    <xf numFmtId="40" fontId="9" fillId="33" borderId="17" xfId="59" applyNumberFormat="1" applyFont="1" applyFill="1" applyBorder="1" applyAlignment="1">
      <alignment horizontal="center" vertical="top"/>
      <protection/>
    </xf>
    <xf numFmtId="0" fontId="5" fillId="0" borderId="0" xfId="61" applyFont="1" applyAlignment="1">
      <alignment vertical="top"/>
      <protection/>
    </xf>
    <xf numFmtId="0" fontId="11" fillId="0" borderId="18" xfId="59" applyFont="1" applyBorder="1" applyAlignment="1">
      <alignment horizontal="center"/>
      <protection/>
    </xf>
    <xf numFmtId="40" fontId="11" fillId="0" borderId="18" xfId="59" applyNumberFormat="1" applyFont="1" applyBorder="1" applyAlignment="1">
      <alignment horizontal="center"/>
      <protection/>
    </xf>
    <xf numFmtId="38" fontId="11" fillId="0" borderId="18" xfId="59" applyNumberFormat="1" applyFont="1" applyBorder="1" applyAlignment="1">
      <alignment horizontal="center"/>
      <protection/>
    </xf>
    <xf numFmtId="38" fontId="11" fillId="0" borderId="19" xfId="59" applyNumberFormat="1" applyFont="1" applyBorder="1" applyAlignment="1">
      <alignment horizontal="center"/>
      <protection/>
    </xf>
    <xf numFmtId="40" fontId="11" fillId="0" borderId="19" xfId="59" applyNumberFormat="1" applyFont="1" applyBorder="1" applyAlignment="1">
      <alignment horizontal="center"/>
      <protection/>
    </xf>
    <xf numFmtId="0" fontId="11" fillId="0" borderId="0" xfId="61" applyFont="1">
      <alignment/>
      <protection/>
    </xf>
    <xf numFmtId="0" fontId="11" fillId="0" borderId="19" xfId="59" applyFont="1" applyBorder="1" applyAlignment="1">
      <alignment horizontal="center"/>
      <protection/>
    </xf>
    <xf numFmtId="0" fontId="11" fillId="0" borderId="19" xfId="59" applyFont="1" applyBorder="1">
      <alignment/>
      <protection/>
    </xf>
    <xf numFmtId="0" fontId="0" fillId="0" borderId="19" xfId="59" applyFont="1" applyBorder="1">
      <alignment/>
      <protection/>
    </xf>
    <xf numFmtId="0" fontId="11" fillId="0" borderId="20" xfId="59" applyFont="1" applyBorder="1" applyAlignment="1">
      <alignment horizontal="center"/>
      <protection/>
    </xf>
    <xf numFmtId="0" fontId="11" fillId="0" borderId="20" xfId="59" applyFont="1" applyBorder="1">
      <alignment/>
      <protection/>
    </xf>
    <xf numFmtId="38" fontId="9" fillId="33" borderId="21" xfId="59" applyNumberFormat="1" applyFont="1" applyFill="1" applyBorder="1" applyAlignment="1">
      <alignment horizontal="center"/>
      <protection/>
    </xf>
    <xf numFmtId="0" fontId="9" fillId="33" borderId="22" xfId="59" applyFont="1" applyFill="1" applyBorder="1">
      <alignment/>
      <protection/>
    </xf>
    <xf numFmtId="38" fontId="9" fillId="33" borderId="22" xfId="59" applyNumberFormat="1" applyFont="1" applyFill="1" applyBorder="1" applyAlignment="1" quotePrefix="1">
      <alignment horizontal="center"/>
      <protection/>
    </xf>
    <xf numFmtId="38" fontId="9" fillId="33" borderId="22" xfId="59" applyNumberFormat="1" applyFont="1" applyFill="1" applyBorder="1" applyAlignment="1">
      <alignment horizontal="center"/>
      <protection/>
    </xf>
    <xf numFmtId="38" fontId="9" fillId="33" borderId="23" xfId="59" applyNumberFormat="1" applyFont="1" applyFill="1" applyBorder="1" applyAlignment="1" quotePrefix="1">
      <alignment horizontal="center"/>
      <protection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38" fontId="5" fillId="0" borderId="0" xfId="59" applyNumberFormat="1" applyFont="1" applyAlignment="1">
      <alignment horizontal="center"/>
      <protection/>
    </xf>
    <xf numFmtId="164" fontId="11" fillId="0" borderId="19" xfId="59" applyNumberFormat="1" applyFont="1" applyBorder="1" applyAlignment="1">
      <alignment horizontal="center"/>
      <protection/>
    </xf>
    <xf numFmtId="40" fontId="16" fillId="34" borderId="0" xfId="60" applyNumberFormat="1" applyFont="1" applyFill="1" applyBorder="1" applyAlignment="1">
      <alignment horizontal="center"/>
      <protection/>
    </xf>
    <xf numFmtId="40" fontId="16" fillId="34" borderId="24" xfId="60" applyNumberFormat="1" applyFont="1" applyFill="1" applyBorder="1" applyAlignment="1">
      <alignment horizontal="center"/>
      <protection/>
    </xf>
    <xf numFmtId="40" fontId="16" fillId="34" borderId="25" xfId="60" applyNumberFormat="1" applyFont="1" applyFill="1" applyBorder="1" applyAlignment="1">
      <alignment horizontal="center"/>
      <protection/>
    </xf>
    <xf numFmtId="40" fontId="6" fillId="0" borderId="19" xfId="60" applyNumberFormat="1" applyFont="1" applyBorder="1" applyAlignment="1">
      <alignment horizontal="center"/>
      <protection/>
    </xf>
    <xf numFmtId="0" fontId="11" fillId="0" borderId="19" xfId="59" applyFont="1" applyFill="1" applyBorder="1">
      <alignment/>
      <protection/>
    </xf>
    <xf numFmtId="0" fontId="11" fillId="0" borderId="18" xfId="59" applyFont="1" applyFill="1" applyBorder="1">
      <alignment/>
      <protection/>
    </xf>
    <xf numFmtId="0" fontId="11" fillId="0" borderId="18" xfId="59" applyFont="1" applyFill="1" applyBorder="1" applyAlignment="1">
      <alignment horizontal="center"/>
      <protection/>
    </xf>
    <xf numFmtId="0" fontId="11" fillId="0" borderId="19" xfId="59" applyFont="1" applyFill="1" applyBorder="1" applyAlignment="1">
      <alignment horizontal="center"/>
      <protection/>
    </xf>
    <xf numFmtId="3" fontId="10" fillId="34" borderId="10" xfId="59" applyNumberFormat="1" applyFont="1" applyFill="1" applyBorder="1" applyAlignment="1">
      <alignment horizontal="center" vertical="center"/>
      <protection/>
    </xf>
    <xf numFmtId="3" fontId="10" fillId="34" borderId="12" xfId="59" applyNumberFormat="1" applyFont="1" applyFill="1" applyBorder="1" applyAlignment="1">
      <alignment horizontal="center" vertical="center"/>
      <protection/>
    </xf>
    <xf numFmtId="3" fontId="10" fillId="34" borderId="15" xfId="59" applyNumberFormat="1" applyFont="1" applyFill="1" applyBorder="1" applyAlignment="1">
      <alignment horizontal="center" vertical="center"/>
      <protection/>
    </xf>
    <xf numFmtId="3" fontId="10" fillId="34" borderId="17" xfId="59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Default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03 - nss caps" xfId="59"/>
    <cellStyle name="Normal_03 - nss caps 2" xfId="60"/>
    <cellStyle name="Normal_06 - PROJc  calc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2\hbl$\A%20-%20Doe\Fy1997\97%20-%20FINAL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%20-%20Charter\FY%202013\Q1\a\13%20-%20PROJa%20%20cal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des"/>
      <sheetName val="charterinfo"/>
      <sheetName val="charates"/>
      <sheetName val="distinfo"/>
      <sheetName val="nsscheck"/>
      <sheetName val="calc"/>
      <sheetName val="piv - distr"/>
      <sheetName val="piv - cha"/>
      <sheetName val="piv - detail"/>
      <sheetName val="piv - rates"/>
      <sheetName val="nsscaps"/>
    </sheetNames>
    <sheetDataSet>
      <sheetData sheetId="1">
        <row r="10">
          <cell r="A10">
            <v>1</v>
          </cell>
          <cell r="B10" t="str">
            <v>ABINGTON</v>
          </cell>
          <cell r="C10">
            <v>1</v>
          </cell>
          <cell r="E10">
            <v>409</v>
          </cell>
          <cell r="F10" t="str">
            <v>ALMA DEL MAR</v>
          </cell>
          <cell r="G10" t="str">
            <v>open</v>
          </cell>
        </row>
        <row r="11">
          <cell r="A11">
            <v>2</v>
          </cell>
          <cell r="B11" t="str">
            <v>ACTON</v>
          </cell>
          <cell r="C11">
            <v>1</v>
          </cell>
          <cell r="E11">
            <v>410</v>
          </cell>
          <cell r="F11" t="str">
            <v>EXCEL ACADEMY</v>
          </cell>
          <cell r="G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E12">
            <v>412</v>
          </cell>
          <cell r="F12" t="str">
            <v>ACADEMY OF THE PACIFIC RIM CHARTER PUBLIC</v>
          </cell>
          <cell r="G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E13">
            <v>413</v>
          </cell>
          <cell r="F13" t="str">
            <v>FOUR RIVERS CHARTER PUBLIC</v>
          </cell>
          <cell r="G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E14">
            <v>414</v>
          </cell>
          <cell r="F14" t="str">
            <v>BERKSHIRE ARTS AND TECHNOLOGY CHARTER PUBLIC</v>
          </cell>
          <cell r="G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E15">
            <v>416</v>
          </cell>
          <cell r="F15" t="str">
            <v>BOSTON PREPARATORY CHARTER PUBLIC SCHOOL</v>
          </cell>
          <cell r="G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E16">
            <v>417</v>
          </cell>
          <cell r="F16" t="str">
            <v>BRIDGE BOSTON</v>
          </cell>
          <cell r="G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E17">
            <v>418</v>
          </cell>
          <cell r="F17" t="str">
            <v>CHRISTA MCAULIFFE REGIONAL CHARTER PUBLIC</v>
          </cell>
          <cell r="G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E18">
            <v>419</v>
          </cell>
          <cell r="F18" t="str">
            <v>SMITH LEADERSHIP ACADEMY CHARTER PUBLIC</v>
          </cell>
          <cell r="G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E19">
            <v>420</v>
          </cell>
          <cell r="F19" t="str">
            <v>BENJAMIN BANNEKER CHARTER PUBLIC</v>
          </cell>
          <cell r="G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E20">
            <v>426</v>
          </cell>
          <cell r="F20" t="str">
            <v>COMMUNITY DAY CHARTER PUBLIC SCHOOL - RIVERSIDE</v>
          </cell>
          <cell r="G20" t="str">
            <v>to 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E21">
            <v>428</v>
          </cell>
          <cell r="F21" t="str">
            <v>EDWARD BROOKE</v>
          </cell>
          <cell r="G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E22">
            <v>429</v>
          </cell>
          <cell r="F22" t="str">
            <v>KIPP ACADEMY LYNN</v>
          </cell>
          <cell r="G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E23">
            <v>430</v>
          </cell>
          <cell r="F23" t="str">
            <v>ADVANCED MATH AND SCIENCE ACADEMY</v>
          </cell>
          <cell r="G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E24">
            <v>431</v>
          </cell>
          <cell r="F24" t="str">
            <v>COMMUNITY DAY CHARTER PUBLIC SCHOOL - SOUTH</v>
          </cell>
          <cell r="G24" t="str">
            <v>to 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E25">
            <v>432</v>
          </cell>
          <cell r="F25" t="str">
            <v>CAPE COD LIGHTHOUSE</v>
          </cell>
          <cell r="G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E26">
            <v>433</v>
          </cell>
          <cell r="F26" t="str">
            <v>DORCHESTER PREPARATORY</v>
          </cell>
          <cell r="G26" t="str">
            <v>to 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E27">
            <v>435</v>
          </cell>
          <cell r="F27" t="str">
            <v>INNOVATION ACADEMY</v>
          </cell>
          <cell r="G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E28">
            <v>436</v>
          </cell>
          <cell r="F28" t="str">
            <v>COMMUNITY CHARTER SCHOOL OF CAMBRIDGE</v>
          </cell>
          <cell r="G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E29">
            <v>437</v>
          </cell>
          <cell r="F29" t="str">
            <v>CITY ON A HILL CHARTER PUBLIC</v>
          </cell>
          <cell r="G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E30">
            <v>438</v>
          </cell>
          <cell r="F30" t="str">
            <v>CODMAN ACADEMY CHARTER PUBLIC</v>
          </cell>
          <cell r="G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E31">
            <v>439</v>
          </cell>
          <cell r="F31" t="str">
            <v>CONSERVATORY LAB</v>
          </cell>
          <cell r="G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E32">
            <v>440</v>
          </cell>
          <cell r="F32" t="str">
            <v>COMMUNITY DAY CHARTER PUBLIC</v>
          </cell>
          <cell r="G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E33">
            <v>441</v>
          </cell>
          <cell r="F33" t="str">
            <v>SABIS INTERNATIONAL</v>
          </cell>
          <cell r="G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E34">
            <v>443</v>
          </cell>
          <cell r="F34" t="str">
            <v>EDWARD W. BROOKE TWO</v>
          </cell>
          <cell r="G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E35">
            <v>444</v>
          </cell>
          <cell r="F35" t="str">
            <v>NEIGHBORHOOD HOUSE</v>
          </cell>
          <cell r="G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E36">
            <v>445</v>
          </cell>
          <cell r="F36" t="str">
            <v>ABBY KELLEY FOSTER CHARTER PUBLIC</v>
          </cell>
          <cell r="G36" t="str">
            <v>open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E37">
            <v>446</v>
          </cell>
          <cell r="F37" t="str">
            <v>FOXBOROUGH REGIONAL</v>
          </cell>
          <cell r="G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E38">
            <v>447</v>
          </cell>
          <cell r="F38" t="str">
            <v>BENJAMIN FRANKLIN CLASSICAL CHARTER PUBLIC</v>
          </cell>
          <cell r="G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E39">
            <v>448</v>
          </cell>
          <cell r="F39" t="str">
            <v>GLOUCESTER COMMUNITY ARTS</v>
          </cell>
          <cell r="G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E40">
            <v>449</v>
          </cell>
          <cell r="F40" t="str">
            <v>BOSTON COLLEGIATE</v>
          </cell>
          <cell r="G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E41">
            <v>450</v>
          </cell>
          <cell r="F41" t="str">
            <v>HILLTOWN COOPERATIVE CHARTER PUBLIC</v>
          </cell>
          <cell r="G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E42">
            <v>453</v>
          </cell>
          <cell r="F42" t="str">
            <v>HOLYOKE COMMUNITY</v>
          </cell>
          <cell r="G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E43">
            <v>454</v>
          </cell>
          <cell r="F43" t="str">
            <v>LAWRENCE FAMILY DEVELOPMENT</v>
          </cell>
          <cell r="G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E44">
            <v>455</v>
          </cell>
          <cell r="F44" t="str">
            <v>HILL VIEW MONTESSORI CHARTER PUBLIC</v>
          </cell>
          <cell r="G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E45">
            <v>456</v>
          </cell>
          <cell r="F45" t="str">
            <v>LOWELL COMMUNITY CHARTER PUBLIC</v>
          </cell>
          <cell r="G45" t="str">
            <v>open</v>
          </cell>
        </row>
        <row r="46">
          <cell r="A46">
            <v>37</v>
          </cell>
          <cell r="B46" t="str">
            <v>BOXBOROUGH</v>
          </cell>
          <cell r="C46">
            <v>1</v>
          </cell>
          <cell r="E46">
            <v>457</v>
          </cell>
          <cell r="F46" t="str">
            <v>EDWARD W. BROOKE THREE</v>
          </cell>
          <cell r="G46" t="str">
            <v>to 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E47">
            <v>458</v>
          </cell>
          <cell r="F47" t="str">
            <v>LOWELL MIDDLESEX ACADEMY</v>
          </cell>
          <cell r="G47" t="str">
            <v>open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E48">
            <v>459</v>
          </cell>
          <cell r="F48" t="str">
            <v>EXCEL ACADEMY  - BOSTON II</v>
          </cell>
          <cell r="G48" t="str">
            <v>to 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E49">
            <v>461</v>
          </cell>
          <cell r="F49" t="str">
            <v>EXCEL CHELSEA</v>
          </cell>
          <cell r="G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E50">
            <v>462</v>
          </cell>
          <cell r="F50" t="str">
            <v>GROVE HALL PREPARATORY</v>
          </cell>
          <cell r="G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E51">
            <v>463</v>
          </cell>
          <cell r="F51" t="str">
            <v>KIPP ACADEMY BOSTON</v>
          </cell>
          <cell r="G51" t="str">
            <v>to 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E52">
            <v>464</v>
          </cell>
          <cell r="F52" t="str">
            <v>MARBLEHEAD COMMUNITY CHARTER PUBLIC</v>
          </cell>
          <cell r="G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E53">
            <v>465</v>
          </cell>
          <cell r="F53" t="str">
            <v>MATCH COMMUNITY DAY CHARTER PUBLIC</v>
          </cell>
          <cell r="G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E54">
            <v>466</v>
          </cell>
          <cell r="F54" t="str">
            <v>MARTHA'S VINEYARD PUBLIC CHARTER</v>
          </cell>
          <cell r="G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E55">
            <v>469</v>
          </cell>
          <cell r="F55" t="str">
            <v>MATCH CHARTER PUBLIC</v>
          </cell>
          <cell r="G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E56">
            <v>470</v>
          </cell>
          <cell r="F56" t="str">
            <v>MYSTIC VALLEY REGIONAL</v>
          </cell>
          <cell r="G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E57">
            <v>474</v>
          </cell>
          <cell r="F57" t="str">
            <v>NORTH CENTRAL CHARTER ESSENTIAL</v>
          </cell>
          <cell r="G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E58">
            <v>475</v>
          </cell>
          <cell r="F58" t="str">
            <v>DORCHESTER COLLEGIATE ACADEMY</v>
          </cell>
          <cell r="G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E59">
            <v>476</v>
          </cell>
          <cell r="F59" t="str">
            <v>SPIRIT OF KNOWLEDGE</v>
          </cell>
          <cell r="G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E60">
            <v>478</v>
          </cell>
          <cell r="F60" t="str">
            <v>FRANCIS W. PARKER CHARTER ESSENTIAL</v>
          </cell>
          <cell r="G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E61">
            <v>479</v>
          </cell>
          <cell r="F61" t="str">
            <v>PIONEER VALLEY PERFORMING ARTS CHARTER PUBLIC</v>
          </cell>
          <cell r="G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E62">
            <v>481</v>
          </cell>
          <cell r="F62" t="str">
            <v>BOSTON RENAISSANCE CHARTER PUBLIC</v>
          </cell>
          <cell r="G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E63">
            <v>482</v>
          </cell>
          <cell r="F63" t="str">
            <v>RIVER VALLEY</v>
          </cell>
          <cell r="G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E64">
            <v>483</v>
          </cell>
          <cell r="F64" t="str">
            <v>RISING TIDE CHARTER PUBLIC</v>
          </cell>
          <cell r="G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E65">
            <v>484</v>
          </cell>
          <cell r="F65" t="str">
            <v>ROXBURY PREPARATORY</v>
          </cell>
          <cell r="G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E66">
            <v>485</v>
          </cell>
          <cell r="F66" t="str">
            <v>SALEM ACADEMY</v>
          </cell>
          <cell r="G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E67">
            <v>486</v>
          </cell>
          <cell r="F67" t="str">
            <v>SEVEN HILLS CHARTER PUBLIC</v>
          </cell>
          <cell r="G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E68">
            <v>487</v>
          </cell>
          <cell r="F68" t="str">
            <v>PROSPECT HILL ACADEMY</v>
          </cell>
          <cell r="G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E69">
            <v>488</v>
          </cell>
          <cell r="F69" t="str">
            <v>SOUTH SHORE CHARTER PUBLIC</v>
          </cell>
          <cell r="G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E70">
            <v>489</v>
          </cell>
          <cell r="F70" t="str">
            <v>STURGIS CHARTER PUBLIC</v>
          </cell>
          <cell r="G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E71">
            <v>491</v>
          </cell>
          <cell r="F71" t="str">
            <v>ATLANTIS</v>
          </cell>
          <cell r="G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E72">
            <v>492</v>
          </cell>
          <cell r="F72" t="str">
            <v>MARTIN LUTHER KING JR CS OF EXCELLENCE</v>
          </cell>
          <cell r="G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E73">
            <v>493</v>
          </cell>
          <cell r="F73" t="str">
            <v>PHOENIX CHARTER ACADEMY</v>
          </cell>
          <cell r="G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E74">
            <v>494</v>
          </cell>
          <cell r="F74" t="str">
            <v>PIONEER CHARTER SCHOOL OF SCIENCE</v>
          </cell>
          <cell r="G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E75">
            <v>496</v>
          </cell>
          <cell r="F75" t="str">
            <v>GLOBAL LEARNING CHARTER PUBLIC</v>
          </cell>
          <cell r="G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E76">
            <v>497</v>
          </cell>
          <cell r="F76" t="str">
            <v>PIONEER VALLEY CHINESE IMMERSION</v>
          </cell>
          <cell r="G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E77">
            <v>499</v>
          </cell>
          <cell r="F77" t="str">
            <v>HAMPDEN CHARTER SCHOOL OF SCIENCE</v>
          </cell>
          <cell r="G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E78">
            <v>800</v>
          </cell>
          <cell r="F78" t="str">
            <v>PAULO FREIRE SOCIAL JUSTICE</v>
          </cell>
          <cell r="G78" t="str">
            <v>proposed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E79">
            <v>801</v>
          </cell>
          <cell r="F79" t="str">
            <v>SPRINGFIELD PREPARATORY</v>
          </cell>
          <cell r="G79" t="str">
            <v>proposed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E80">
            <v>802</v>
          </cell>
          <cell r="F80" t="str">
            <v>SOMERVILLE PROGRESSIVE</v>
          </cell>
          <cell r="G80" t="str">
            <v>proposed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E81">
            <v>803</v>
          </cell>
          <cell r="F81" t="str">
            <v>VERITAS PREPARATORY</v>
          </cell>
          <cell r="G81" t="str">
            <v>to open</v>
          </cell>
        </row>
        <row r="82">
          <cell r="A82">
            <v>73</v>
          </cell>
          <cell r="B82" t="str">
            <v>DEDHAM</v>
          </cell>
          <cell r="C82">
            <v>1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1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1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406</v>
          </cell>
          <cell r="B362" t="str">
            <v>NORTHAMPTON SMITH</v>
          </cell>
          <cell r="C362">
            <v>1</v>
          </cell>
        </row>
        <row r="363">
          <cell r="A363">
            <v>600</v>
          </cell>
          <cell r="B363" t="str">
            <v>ACTON BOXBOROUGH</v>
          </cell>
          <cell r="C363">
            <v>1</v>
          </cell>
        </row>
        <row r="364">
          <cell r="A364">
            <v>603</v>
          </cell>
          <cell r="B364" t="str">
            <v>ADAMS CHESHIRE</v>
          </cell>
          <cell r="C364">
            <v>1</v>
          </cell>
        </row>
        <row r="365">
          <cell r="A365">
            <v>605</v>
          </cell>
          <cell r="B365" t="str">
            <v>AMHERST PELHAM</v>
          </cell>
          <cell r="C365">
            <v>1</v>
          </cell>
        </row>
        <row r="366">
          <cell r="A366">
            <v>610</v>
          </cell>
          <cell r="B366" t="str">
            <v>ASHBURNHAM WESTMINSTER</v>
          </cell>
          <cell r="C366">
            <v>1</v>
          </cell>
        </row>
        <row r="367">
          <cell r="A367">
            <v>615</v>
          </cell>
          <cell r="B367" t="str">
            <v>ATHOL ROYALSTON</v>
          </cell>
          <cell r="C367">
            <v>1</v>
          </cell>
        </row>
        <row r="368">
          <cell r="A368">
            <v>616</v>
          </cell>
          <cell r="B368" t="str">
            <v>AYER SHIRLEY</v>
          </cell>
          <cell r="C368">
            <v>1</v>
          </cell>
        </row>
        <row r="369">
          <cell r="A369">
            <v>618</v>
          </cell>
          <cell r="B369" t="str">
            <v>BERKSHIRE HILLS</v>
          </cell>
          <cell r="C369">
            <v>1</v>
          </cell>
        </row>
        <row r="370">
          <cell r="A370">
            <v>620</v>
          </cell>
          <cell r="B370" t="str">
            <v>BERLIN BOYLSTON</v>
          </cell>
          <cell r="C370">
            <v>1</v>
          </cell>
        </row>
        <row r="371">
          <cell r="A371">
            <v>622</v>
          </cell>
          <cell r="B371" t="str">
            <v>BLACKSTONE MILLVILLE</v>
          </cell>
          <cell r="C371">
            <v>1</v>
          </cell>
        </row>
        <row r="372">
          <cell r="A372">
            <v>625</v>
          </cell>
          <cell r="B372" t="str">
            <v>BRIDGEWATER RAYNHAM</v>
          </cell>
          <cell r="C372">
            <v>1</v>
          </cell>
        </row>
        <row r="373">
          <cell r="A373">
            <v>632</v>
          </cell>
          <cell r="B373" t="str">
            <v>CHESTERFIELD GOSHEN</v>
          </cell>
          <cell r="C373">
            <v>1</v>
          </cell>
        </row>
        <row r="374">
          <cell r="A374">
            <v>635</v>
          </cell>
          <cell r="B374" t="str">
            <v>CENTRAL BERKSHIRE</v>
          </cell>
          <cell r="C374">
            <v>1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</row>
        <row r="376">
          <cell r="A376">
            <v>645</v>
          </cell>
          <cell r="B376" t="str">
            <v>DENNIS YARMOUTH</v>
          </cell>
          <cell r="C376">
            <v>1</v>
          </cell>
        </row>
        <row r="377">
          <cell r="A377">
            <v>650</v>
          </cell>
          <cell r="B377" t="str">
            <v>DIGHTON REHOBOTH</v>
          </cell>
          <cell r="C377">
            <v>1</v>
          </cell>
        </row>
        <row r="378">
          <cell r="A378">
            <v>655</v>
          </cell>
          <cell r="B378" t="str">
            <v>DOVER SHERBORN</v>
          </cell>
          <cell r="C378">
            <v>1</v>
          </cell>
        </row>
        <row r="379">
          <cell r="A379">
            <v>658</v>
          </cell>
          <cell r="B379" t="str">
            <v>DUDLEY CHARLTON</v>
          </cell>
          <cell r="C379">
            <v>1</v>
          </cell>
        </row>
        <row r="380">
          <cell r="A380">
            <v>660</v>
          </cell>
          <cell r="B380" t="str">
            <v>NAUSET</v>
          </cell>
          <cell r="C380">
            <v>1</v>
          </cell>
        </row>
        <row r="381">
          <cell r="A381">
            <v>662</v>
          </cell>
          <cell r="B381" t="str">
            <v>FARMINGTON RIVER</v>
          </cell>
          <cell r="C381">
            <v>1</v>
          </cell>
        </row>
        <row r="382">
          <cell r="A382">
            <v>665</v>
          </cell>
          <cell r="B382" t="str">
            <v>FREETOWN LAKEVILLE</v>
          </cell>
          <cell r="C382">
            <v>1</v>
          </cell>
        </row>
        <row r="383">
          <cell r="A383">
            <v>670</v>
          </cell>
          <cell r="B383" t="str">
            <v>FRONTIER</v>
          </cell>
          <cell r="C383">
            <v>1</v>
          </cell>
        </row>
        <row r="384">
          <cell r="A384">
            <v>672</v>
          </cell>
          <cell r="B384" t="str">
            <v>GATEWAY</v>
          </cell>
          <cell r="C384">
            <v>1</v>
          </cell>
        </row>
        <row r="385">
          <cell r="A385">
            <v>673</v>
          </cell>
          <cell r="B385" t="str">
            <v>GROTON DUNSTABLE</v>
          </cell>
          <cell r="C385">
            <v>1</v>
          </cell>
        </row>
        <row r="386">
          <cell r="A386">
            <v>674</v>
          </cell>
          <cell r="B386" t="str">
            <v>GILL MONTAGUE</v>
          </cell>
          <cell r="C386">
            <v>1</v>
          </cell>
        </row>
        <row r="387">
          <cell r="A387">
            <v>675</v>
          </cell>
          <cell r="B387" t="str">
            <v>HAMILTON WENHAM</v>
          </cell>
          <cell r="C387">
            <v>1</v>
          </cell>
        </row>
        <row r="388">
          <cell r="A388">
            <v>680</v>
          </cell>
          <cell r="B388" t="str">
            <v>HAMPDEN WILBRAHAM</v>
          </cell>
          <cell r="C388">
            <v>1</v>
          </cell>
        </row>
        <row r="389">
          <cell r="A389">
            <v>683</v>
          </cell>
          <cell r="B389" t="str">
            <v>HAMPSHIRE</v>
          </cell>
          <cell r="C389">
            <v>1</v>
          </cell>
        </row>
        <row r="390">
          <cell r="A390">
            <v>685</v>
          </cell>
          <cell r="B390" t="str">
            <v>HAWLEMONT</v>
          </cell>
          <cell r="C390">
            <v>1</v>
          </cell>
        </row>
        <row r="391">
          <cell r="A391">
            <v>690</v>
          </cell>
          <cell r="B391" t="str">
            <v>KING PHILIP</v>
          </cell>
          <cell r="C391">
            <v>1</v>
          </cell>
        </row>
        <row r="392">
          <cell r="A392">
            <v>695</v>
          </cell>
          <cell r="B392" t="str">
            <v>LINCOLN SUDBURY</v>
          </cell>
          <cell r="C392">
            <v>1</v>
          </cell>
        </row>
        <row r="393">
          <cell r="A393">
            <v>698</v>
          </cell>
          <cell r="B393" t="str">
            <v>MANCHESTER ESSEX</v>
          </cell>
          <cell r="C393">
            <v>1</v>
          </cell>
        </row>
        <row r="394">
          <cell r="A394">
            <v>700</v>
          </cell>
          <cell r="B394" t="str">
            <v>MARTHAS VINEYARD</v>
          </cell>
          <cell r="C394">
            <v>1</v>
          </cell>
        </row>
        <row r="395">
          <cell r="A395">
            <v>705</v>
          </cell>
          <cell r="B395" t="str">
            <v>MASCONOMET</v>
          </cell>
          <cell r="C395">
            <v>1</v>
          </cell>
        </row>
        <row r="396">
          <cell r="A396">
            <v>710</v>
          </cell>
          <cell r="B396" t="str">
            <v>MENDON UPTON</v>
          </cell>
          <cell r="C396">
            <v>1</v>
          </cell>
        </row>
        <row r="397">
          <cell r="A397">
            <v>712</v>
          </cell>
          <cell r="B397" t="str">
            <v>MONOMOY</v>
          </cell>
          <cell r="C397">
            <v>1</v>
          </cell>
        </row>
        <row r="398">
          <cell r="A398">
            <v>715</v>
          </cell>
          <cell r="B398" t="str">
            <v>MOUNT GREYLOCK</v>
          </cell>
          <cell r="C398">
            <v>1</v>
          </cell>
        </row>
        <row r="399">
          <cell r="A399">
            <v>717</v>
          </cell>
          <cell r="B399" t="str">
            <v>MOHAWK TRAIL</v>
          </cell>
          <cell r="C399">
            <v>1</v>
          </cell>
        </row>
        <row r="400">
          <cell r="A400">
            <v>720</v>
          </cell>
          <cell r="B400" t="str">
            <v>NARRAGANSETT</v>
          </cell>
          <cell r="C400">
            <v>1</v>
          </cell>
        </row>
        <row r="401">
          <cell r="A401">
            <v>725</v>
          </cell>
          <cell r="B401" t="str">
            <v>NASHOBA</v>
          </cell>
          <cell r="C401">
            <v>1</v>
          </cell>
        </row>
        <row r="402">
          <cell r="A402">
            <v>728</v>
          </cell>
          <cell r="B402" t="str">
            <v>NEW SALEM WENDELL</v>
          </cell>
          <cell r="C402">
            <v>1</v>
          </cell>
        </row>
        <row r="403">
          <cell r="A403">
            <v>730</v>
          </cell>
          <cell r="B403" t="str">
            <v>NORTHBORO SOUTHBORO</v>
          </cell>
          <cell r="C403">
            <v>1</v>
          </cell>
        </row>
        <row r="404">
          <cell r="A404">
            <v>735</v>
          </cell>
          <cell r="B404" t="str">
            <v>NORTH MIDDLESEX</v>
          </cell>
          <cell r="C404">
            <v>1</v>
          </cell>
        </row>
        <row r="405">
          <cell r="A405">
            <v>740</v>
          </cell>
          <cell r="B405" t="str">
            <v>OLD ROCHESTER</v>
          </cell>
          <cell r="C405">
            <v>1</v>
          </cell>
        </row>
        <row r="406">
          <cell r="A406">
            <v>745</v>
          </cell>
          <cell r="B406" t="str">
            <v>PENTUCKET</v>
          </cell>
          <cell r="C406">
            <v>1</v>
          </cell>
        </row>
        <row r="407">
          <cell r="A407">
            <v>750</v>
          </cell>
          <cell r="B407" t="str">
            <v>PIONEER</v>
          </cell>
          <cell r="C407">
            <v>1</v>
          </cell>
        </row>
        <row r="408">
          <cell r="A408">
            <v>753</v>
          </cell>
          <cell r="B408" t="str">
            <v>QUABBIN</v>
          </cell>
          <cell r="C408">
            <v>1</v>
          </cell>
        </row>
        <row r="409">
          <cell r="A409">
            <v>755</v>
          </cell>
          <cell r="B409" t="str">
            <v>RALPH C MAHAR</v>
          </cell>
          <cell r="C409">
            <v>1</v>
          </cell>
        </row>
        <row r="410">
          <cell r="A410">
            <v>760</v>
          </cell>
          <cell r="B410" t="str">
            <v>SILVER LAKE</v>
          </cell>
          <cell r="C410">
            <v>1</v>
          </cell>
        </row>
        <row r="411">
          <cell r="A411">
            <v>763</v>
          </cell>
          <cell r="B411" t="str">
            <v>SOMERSET BERKLEY</v>
          </cell>
          <cell r="C411">
            <v>1</v>
          </cell>
        </row>
        <row r="412">
          <cell r="A412">
            <v>765</v>
          </cell>
          <cell r="B412" t="str">
            <v>SOUTHERN BERKSHIRE</v>
          </cell>
          <cell r="C412">
            <v>1</v>
          </cell>
        </row>
        <row r="413">
          <cell r="A413">
            <v>766</v>
          </cell>
          <cell r="B413" t="str">
            <v>SOUTHWICK TOLLAND</v>
          </cell>
          <cell r="C413">
            <v>1</v>
          </cell>
        </row>
        <row r="414">
          <cell r="A414">
            <v>767</v>
          </cell>
          <cell r="B414" t="str">
            <v>SPENCER EAST BROOKFIELD</v>
          </cell>
          <cell r="C414">
            <v>1</v>
          </cell>
        </row>
        <row r="415">
          <cell r="A415">
            <v>770</v>
          </cell>
          <cell r="B415" t="str">
            <v>TANTASQUA</v>
          </cell>
          <cell r="C415">
            <v>1</v>
          </cell>
        </row>
        <row r="416">
          <cell r="A416">
            <v>773</v>
          </cell>
          <cell r="B416" t="str">
            <v>TRITON</v>
          </cell>
          <cell r="C416">
            <v>1</v>
          </cell>
        </row>
        <row r="417">
          <cell r="A417">
            <v>774</v>
          </cell>
          <cell r="B417" t="str">
            <v>UPISLAND</v>
          </cell>
          <cell r="C417">
            <v>1</v>
          </cell>
        </row>
        <row r="418">
          <cell r="A418">
            <v>775</v>
          </cell>
          <cell r="B418" t="str">
            <v>WACHUSETT</v>
          </cell>
          <cell r="C418">
            <v>1</v>
          </cell>
        </row>
        <row r="419">
          <cell r="A419">
            <v>778</v>
          </cell>
          <cell r="B419" t="str">
            <v>QUABOAG</v>
          </cell>
          <cell r="C419">
            <v>1</v>
          </cell>
        </row>
        <row r="420">
          <cell r="A420">
            <v>780</v>
          </cell>
          <cell r="B420" t="str">
            <v>WHITMAN HANSON</v>
          </cell>
          <cell r="C420">
            <v>1</v>
          </cell>
        </row>
        <row r="421">
          <cell r="A421">
            <v>801</v>
          </cell>
          <cell r="B421" t="str">
            <v>ASSABET VALLEY</v>
          </cell>
          <cell r="C421">
            <v>1</v>
          </cell>
        </row>
        <row r="422">
          <cell r="A422">
            <v>805</v>
          </cell>
          <cell r="B422" t="str">
            <v>BLACKSTONE VALLEY</v>
          </cell>
          <cell r="C422">
            <v>1</v>
          </cell>
        </row>
        <row r="423">
          <cell r="A423">
            <v>806</v>
          </cell>
          <cell r="B423" t="str">
            <v>BLUE HILLS</v>
          </cell>
          <cell r="C423">
            <v>1</v>
          </cell>
        </row>
        <row r="424">
          <cell r="A424">
            <v>810</v>
          </cell>
          <cell r="B424" t="str">
            <v>BRISTOL PLYMOUTH</v>
          </cell>
          <cell r="C424">
            <v>1</v>
          </cell>
        </row>
        <row r="425">
          <cell r="A425">
            <v>815</v>
          </cell>
          <cell r="B425" t="str">
            <v>CAPE COD</v>
          </cell>
          <cell r="C425">
            <v>1</v>
          </cell>
        </row>
        <row r="426">
          <cell r="A426">
            <v>818</v>
          </cell>
          <cell r="B426" t="str">
            <v>FRANKLIN COUNTY</v>
          </cell>
          <cell r="C426">
            <v>1</v>
          </cell>
        </row>
        <row r="427">
          <cell r="A427">
            <v>821</v>
          </cell>
          <cell r="B427" t="str">
            <v>GREATER FALL RIVER</v>
          </cell>
          <cell r="C427">
            <v>1</v>
          </cell>
        </row>
        <row r="428">
          <cell r="A428">
            <v>823</v>
          </cell>
          <cell r="B428" t="str">
            <v>GREATER LAWRENCE</v>
          </cell>
          <cell r="C428">
            <v>1</v>
          </cell>
        </row>
        <row r="429">
          <cell r="A429">
            <v>825</v>
          </cell>
          <cell r="B429" t="str">
            <v>GREATER NEW BEDFORD</v>
          </cell>
          <cell r="C429">
            <v>1</v>
          </cell>
        </row>
        <row r="430">
          <cell r="A430">
            <v>828</v>
          </cell>
          <cell r="B430" t="str">
            <v>GREATER LOWELL</v>
          </cell>
          <cell r="C430">
            <v>1</v>
          </cell>
        </row>
        <row r="431">
          <cell r="A431">
            <v>829</v>
          </cell>
          <cell r="B431" t="str">
            <v>SOUTH MIDDLESEX</v>
          </cell>
          <cell r="C431">
            <v>1</v>
          </cell>
        </row>
        <row r="432">
          <cell r="A432">
            <v>830</v>
          </cell>
          <cell r="B432" t="str">
            <v>MINUTEMAN</v>
          </cell>
          <cell r="C432">
            <v>1</v>
          </cell>
        </row>
        <row r="433">
          <cell r="A433">
            <v>832</v>
          </cell>
          <cell r="B433" t="str">
            <v>MONTACHUSETT</v>
          </cell>
          <cell r="C433">
            <v>1</v>
          </cell>
        </row>
        <row r="434">
          <cell r="A434">
            <v>851</v>
          </cell>
          <cell r="B434" t="str">
            <v>NORTHERN BERKSHIRE</v>
          </cell>
          <cell r="C434">
            <v>1</v>
          </cell>
        </row>
        <row r="435">
          <cell r="A435">
            <v>852</v>
          </cell>
          <cell r="B435" t="str">
            <v>NASHOBA VALLEY</v>
          </cell>
          <cell r="C435">
            <v>1</v>
          </cell>
        </row>
        <row r="436">
          <cell r="A436">
            <v>853</v>
          </cell>
          <cell r="B436" t="str">
            <v>NORTHEAST METROPOLITAN</v>
          </cell>
          <cell r="C436">
            <v>1</v>
          </cell>
        </row>
        <row r="437">
          <cell r="A437">
            <v>854</v>
          </cell>
          <cell r="B437" t="str">
            <v>NORTH SHORE</v>
          </cell>
          <cell r="C437">
            <v>1</v>
          </cell>
        </row>
        <row r="438">
          <cell r="A438">
            <v>855</v>
          </cell>
          <cell r="B438" t="str">
            <v>OLD COLONY</v>
          </cell>
          <cell r="C438">
            <v>1</v>
          </cell>
        </row>
        <row r="439">
          <cell r="A439">
            <v>860</v>
          </cell>
          <cell r="B439" t="str">
            <v>PATHFINDER</v>
          </cell>
          <cell r="C439">
            <v>1</v>
          </cell>
        </row>
        <row r="440">
          <cell r="A440">
            <v>871</v>
          </cell>
          <cell r="B440" t="str">
            <v>SHAWSHEEN VALLEY</v>
          </cell>
          <cell r="C440">
            <v>1</v>
          </cell>
        </row>
        <row r="441">
          <cell r="A441">
            <v>872</v>
          </cell>
          <cell r="B441" t="str">
            <v>SOUTHEASTERN</v>
          </cell>
          <cell r="C441">
            <v>1</v>
          </cell>
        </row>
        <row r="442">
          <cell r="A442">
            <v>873</v>
          </cell>
          <cell r="B442" t="str">
            <v>SOUTH SHORE</v>
          </cell>
          <cell r="C442">
            <v>1</v>
          </cell>
        </row>
        <row r="443">
          <cell r="A443">
            <v>876</v>
          </cell>
          <cell r="B443" t="str">
            <v>SOUTHERN WORCESTER</v>
          </cell>
          <cell r="C443">
            <v>1</v>
          </cell>
        </row>
        <row r="444">
          <cell r="A444">
            <v>878</v>
          </cell>
          <cell r="B444" t="str">
            <v>TRI COUNTY</v>
          </cell>
          <cell r="C444">
            <v>1</v>
          </cell>
        </row>
        <row r="445">
          <cell r="A445">
            <v>879</v>
          </cell>
          <cell r="B445" t="str">
            <v>UPPER CAPE COD</v>
          </cell>
          <cell r="C445">
            <v>1</v>
          </cell>
        </row>
        <row r="446">
          <cell r="A446">
            <v>885</v>
          </cell>
          <cell r="B446" t="str">
            <v>WHITTIER</v>
          </cell>
          <cell r="C446">
            <v>1</v>
          </cell>
        </row>
        <row r="447">
          <cell r="A447">
            <v>910</v>
          </cell>
          <cell r="B447" t="str">
            <v>BRISTOL COUNTY</v>
          </cell>
          <cell r="C447">
            <v>1</v>
          </cell>
        </row>
        <row r="448">
          <cell r="A448">
            <v>913</v>
          </cell>
          <cell r="B448" t="str">
            <v>ESSEX COUNTY</v>
          </cell>
          <cell r="C448">
            <v>1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</row>
      </sheetData>
      <sheetData sheetId="2">
        <row r="10">
          <cell r="A10">
            <v>409</v>
          </cell>
          <cell r="B10" t="str">
            <v>ALMA DEL MAR</v>
          </cell>
          <cell r="C10" t="str">
            <v>New Bedford</v>
          </cell>
          <cell r="D10">
            <v>201</v>
          </cell>
          <cell r="E10">
            <v>201</v>
          </cell>
          <cell r="F10">
            <v>201</v>
          </cell>
          <cell r="G10">
            <v>201</v>
          </cell>
          <cell r="H10">
            <v>201</v>
          </cell>
          <cell r="I10">
            <v>201</v>
          </cell>
          <cell r="J10">
            <v>201</v>
          </cell>
          <cell r="K10">
            <v>201</v>
          </cell>
          <cell r="L10">
            <v>201</v>
          </cell>
          <cell r="M10">
            <v>201</v>
          </cell>
          <cell r="N10">
            <v>201</v>
          </cell>
          <cell r="O10">
            <v>201</v>
          </cell>
          <cell r="P10">
            <v>201</v>
          </cell>
          <cell r="Q10">
            <v>201</v>
          </cell>
        </row>
        <row r="11">
          <cell r="A11">
            <v>410</v>
          </cell>
          <cell r="B11" t="str">
            <v>EXCEL ACADEMY</v>
          </cell>
          <cell r="C11" t="str">
            <v>East Boston</v>
          </cell>
          <cell r="D11">
            <v>35</v>
          </cell>
          <cell r="E11">
            <v>35</v>
          </cell>
          <cell r="F11">
            <v>35</v>
          </cell>
          <cell r="G11">
            <v>35</v>
          </cell>
          <cell r="H11">
            <v>35</v>
          </cell>
          <cell r="I11">
            <v>35</v>
          </cell>
          <cell r="J11">
            <v>35</v>
          </cell>
          <cell r="K11">
            <v>35</v>
          </cell>
          <cell r="L11">
            <v>35</v>
          </cell>
          <cell r="M11">
            <v>35</v>
          </cell>
          <cell r="N11">
            <v>35</v>
          </cell>
          <cell r="O11">
            <v>35</v>
          </cell>
          <cell r="P11">
            <v>35</v>
          </cell>
          <cell r="Q11">
            <v>35</v>
          </cell>
        </row>
        <row r="12">
          <cell r="A12">
            <v>412</v>
          </cell>
          <cell r="B12" t="str">
            <v>ACADEMY OF THE PACIFIC RIM</v>
          </cell>
          <cell r="C12" t="str">
            <v>Boston</v>
          </cell>
          <cell r="D12">
            <v>35</v>
          </cell>
          <cell r="E12">
            <v>35</v>
          </cell>
          <cell r="F12">
            <v>35</v>
          </cell>
          <cell r="G12">
            <v>35</v>
          </cell>
          <cell r="H12">
            <v>35</v>
          </cell>
          <cell r="I12">
            <v>35</v>
          </cell>
          <cell r="J12">
            <v>35</v>
          </cell>
          <cell r="K12">
            <v>35</v>
          </cell>
          <cell r="L12">
            <v>35</v>
          </cell>
          <cell r="M12">
            <v>35</v>
          </cell>
          <cell r="N12">
            <v>35</v>
          </cell>
          <cell r="O12">
            <v>35</v>
          </cell>
          <cell r="P12">
            <v>35</v>
          </cell>
          <cell r="Q12">
            <v>35</v>
          </cell>
        </row>
        <row r="13">
          <cell r="A13">
            <v>413</v>
          </cell>
          <cell r="B13" t="str">
            <v>FOUR RIVERS</v>
          </cell>
          <cell r="C13" t="str">
            <v>Greenfield</v>
          </cell>
          <cell r="D13">
            <v>114</v>
          </cell>
          <cell r="E13">
            <v>114</v>
          </cell>
          <cell r="F13">
            <v>114</v>
          </cell>
          <cell r="G13">
            <v>114</v>
          </cell>
          <cell r="H13">
            <v>114</v>
          </cell>
          <cell r="I13">
            <v>114</v>
          </cell>
          <cell r="J13">
            <v>114</v>
          </cell>
          <cell r="K13">
            <v>114</v>
          </cell>
          <cell r="L13">
            <v>114</v>
          </cell>
          <cell r="M13">
            <v>114</v>
          </cell>
          <cell r="N13">
            <v>114</v>
          </cell>
          <cell r="O13">
            <v>114</v>
          </cell>
          <cell r="P13">
            <v>114</v>
          </cell>
          <cell r="Q13">
            <v>114</v>
          </cell>
        </row>
        <row r="14">
          <cell r="A14">
            <v>414</v>
          </cell>
          <cell r="B14" t="str">
            <v>BERKSHIRE ARTS AND TECHNOLOGY</v>
          </cell>
          <cell r="C14" t="str">
            <v>Adams</v>
          </cell>
          <cell r="D14">
            <v>603</v>
          </cell>
          <cell r="E14">
            <v>603</v>
          </cell>
          <cell r="F14">
            <v>603</v>
          </cell>
          <cell r="G14">
            <v>603</v>
          </cell>
          <cell r="H14">
            <v>603</v>
          </cell>
          <cell r="I14">
            <v>603</v>
          </cell>
          <cell r="J14">
            <v>603</v>
          </cell>
          <cell r="K14">
            <v>603</v>
          </cell>
          <cell r="L14">
            <v>603</v>
          </cell>
          <cell r="M14">
            <v>603</v>
          </cell>
          <cell r="N14">
            <v>603</v>
          </cell>
          <cell r="O14">
            <v>603</v>
          </cell>
          <cell r="P14">
            <v>603</v>
          </cell>
          <cell r="Q14">
            <v>603</v>
          </cell>
        </row>
        <row r="15">
          <cell r="A15">
            <v>416</v>
          </cell>
          <cell r="B15" t="str">
            <v>BOSTON PREPARATORY</v>
          </cell>
          <cell r="C15" t="str">
            <v>Boston</v>
          </cell>
          <cell r="D15">
            <v>35</v>
          </cell>
          <cell r="E15">
            <v>35</v>
          </cell>
          <cell r="F15">
            <v>35</v>
          </cell>
          <cell r="G15">
            <v>35</v>
          </cell>
          <cell r="H15">
            <v>35</v>
          </cell>
          <cell r="I15">
            <v>35</v>
          </cell>
          <cell r="J15">
            <v>35</v>
          </cell>
          <cell r="K15">
            <v>35</v>
          </cell>
          <cell r="L15">
            <v>35</v>
          </cell>
          <cell r="M15">
            <v>35</v>
          </cell>
          <cell r="N15">
            <v>35</v>
          </cell>
          <cell r="O15">
            <v>35</v>
          </cell>
          <cell r="P15">
            <v>35</v>
          </cell>
          <cell r="Q15">
            <v>35</v>
          </cell>
        </row>
        <row r="16">
          <cell r="A16">
            <v>417</v>
          </cell>
          <cell r="B16" t="str">
            <v>BRIDGE BOSTON</v>
          </cell>
          <cell r="C16" t="str">
            <v>Boston</v>
          </cell>
          <cell r="D16">
            <v>35</v>
          </cell>
          <cell r="E16">
            <v>35</v>
          </cell>
          <cell r="F16">
            <v>35</v>
          </cell>
          <cell r="G16">
            <v>35</v>
          </cell>
          <cell r="H16">
            <v>35</v>
          </cell>
          <cell r="I16">
            <v>35</v>
          </cell>
          <cell r="J16">
            <v>35</v>
          </cell>
          <cell r="K16">
            <v>35</v>
          </cell>
          <cell r="L16">
            <v>35</v>
          </cell>
          <cell r="M16">
            <v>35</v>
          </cell>
          <cell r="N16">
            <v>35</v>
          </cell>
          <cell r="O16">
            <v>35</v>
          </cell>
          <cell r="P16">
            <v>35</v>
          </cell>
          <cell r="Q16">
            <v>35</v>
          </cell>
        </row>
        <row r="17">
          <cell r="A17">
            <v>418</v>
          </cell>
          <cell r="B17" t="str">
            <v>CHRISTA MCAULIFFE REGIONAL</v>
          </cell>
          <cell r="C17" t="str">
            <v>Framingham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>
            <v>100</v>
          </cell>
          <cell r="J17">
            <v>100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>
            <v>100</v>
          </cell>
          <cell r="P17">
            <v>100</v>
          </cell>
          <cell r="Q17">
            <v>100</v>
          </cell>
        </row>
        <row r="18">
          <cell r="A18">
            <v>419</v>
          </cell>
          <cell r="B18" t="str">
            <v>SMITH LEADERSHIP ACADEMY</v>
          </cell>
          <cell r="C18" t="str">
            <v>Boston</v>
          </cell>
          <cell r="D18">
            <v>35</v>
          </cell>
          <cell r="E18">
            <v>35</v>
          </cell>
          <cell r="F18">
            <v>35</v>
          </cell>
          <cell r="G18">
            <v>35</v>
          </cell>
          <cell r="H18">
            <v>35</v>
          </cell>
          <cell r="I18">
            <v>35</v>
          </cell>
          <cell r="J18">
            <v>35</v>
          </cell>
          <cell r="K18">
            <v>35</v>
          </cell>
          <cell r="L18">
            <v>35</v>
          </cell>
          <cell r="M18">
            <v>35</v>
          </cell>
          <cell r="N18">
            <v>35</v>
          </cell>
          <cell r="O18">
            <v>35</v>
          </cell>
          <cell r="P18">
            <v>35</v>
          </cell>
          <cell r="Q18">
            <v>35</v>
          </cell>
        </row>
        <row r="19">
          <cell r="A19">
            <v>420</v>
          </cell>
          <cell r="B19" t="str">
            <v>BENJAMIN BANNEKER</v>
          </cell>
          <cell r="C19" t="str">
            <v>Cambridge</v>
          </cell>
          <cell r="D19">
            <v>49</v>
          </cell>
          <cell r="E19">
            <v>49</v>
          </cell>
          <cell r="F19">
            <v>49</v>
          </cell>
          <cell r="G19">
            <v>49</v>
          </cell>
          <cell r="H19">
            <v>49</v>
          </cell>
          <cell r="I19">
            <v>49</v>
          </cell>
          <cell r="J19">
            <v>49</v>
          </cell>
          <cell r="K19">
            <v>49</v>
          </cell>
          <cell r="L19">
            <v>49</v>
          </cell>
          <cell r="M19">
            <v>49</v>
          </cell>
          <cell r="N19">
            <v>49</v>
          </cell>
          <cell r="O19">
            <v>49</v>
          </cell>
          <cell r="P19">
            <v>49</v>
          </cell>
          <cell r="Q19">
            <v>49</v>
          </cell>
        </row>
        <row r="20">
          <cell r="A20">
            <v>426</v>
          </cell>
          <cell r="B20" t="str">
            <v>COMMUNITY DAY CHARTER PUBLIC SCHOOL - RIVERSIDE</v>
          </cell>
          <cell r="C20" t="str">
            <v>Lawrence</v>
          </cell>
          <cell r="D20">
            <v>149</v>
          </cell>
          <cell r="E20">
            <v>149</v>
          </cell>
          <cell r="F20">
            <v>149</v>
          </cell>
          <cell r="G20">
            <v>149</v>
          </cell>
          <cell r="H20">
            <v>149</v>
          </cell>
          <cell r="I20">
            <v>149</v>
          </cell>
          <cell r="J20">
            <v>149</v>
          </cell>
          <cell r="K20">
            <v>149</v>
          </cell>
          <cell r="L20">
            <v>149</v>
          </cell>
          <cell r="M20">
            <v>149</v>
          </cell>
          <cell r="N20">
            <v>149</v>
          </cell>
          <cell r="O20">
            <v>149</v>
          </cell>
          <cell r="P20">
            <v>149</v>
          </cell>
          <cell r="Q20">
            <v>149</v>
          </cell>
        </row>
        <row r="21">
          <cell r="A21">
            <v>428</v>
          </cell>
          <cell r="B21" t="str">
            <v>EDWARD BROOKE</v>
          </cell>
          <cell r="C21" t="str">
            <v>Boston</v>
          </cell>
          <cell r="D21">
            <v>35</v>
          </cell>
          <cell r="E21">
            <v>35</v>
          </cell>
          <cell r="F21">
            <v>35</v>
          </cell>
          <cell r="G21">
            <v>35</v>
          </cell>
          <cell r="H21">
            <v>35</v>
          </cell>
          <cell r="I21">
            <v>35</v>
          </cell>
          <cell r="J21">
            <v>35</v>
          </cell>
          <cell r="K21">
            <v>35</v>
          </cell>
          <cell r="L21">
            <v>35</v>
          </cell>
          <cell r="M21">
            <v>35</v>
          </cell>
          <cell r="N21">
            <v>35</v>
          </cell>
          <cell r="O21">
            <v>35</v>
          </cell>
          <cell r="P21">
            <v>35</v>
          </cell>
          <cell r="Q21">
            <v>35</v>
          </cell>
        </row>
        <row r="22">
          <cell r="A22">
            <v>429</v>
          </cell>
          <cell r="B22" t="str">
            <v>KIPP ACADEMY LYNN</v>
          </cell>
          <cell r="C22" t="str">
            <v>Lynn</v>
          </cell>
          <cell r="D22">
            <v>163</v>
          </cell>
          <cell r="E22">
            <v>163</v>
          </cell>
          <cell r="F22">
            <v>163</v>
          </cell>
          <cell r="G22">
            <v>163</v>
          </cell>
          <cell r="H22">
            <v>163</v>
          </cell>
          <cell r="I22">
            <v>163</v>
          </cell>
          <cell r="J22">
            <v>163</v>
          </cell>
          <cell r="K22">
            <v>163</v>
          </cell>
          <cell r="L22">
            <v>163</v>
          </cell>
          <cell r="M22">
            <v>163</v>
          </cell>
          <cell r="N22">
            <v>163</v>
          </cell>
          <cell r="O22">
            <v>163</v>
          </cell>
          <cell r="P22">
            <v>163</v>
          </cell>
          <cell r="Q22">
            <v>163</v>
          </cell>
        </row>
        <row r="23">
          <cell r="A23">
            <v>430</v>
          </cell>
          <cell r="B23" t="str">
            <v>ADVANCED MATH AND SCIENCE ACADEMY</v>
          </cell>
          <cell r="C23" t="str">
            <v>Marlborough</v>
          </cell>
          <cell r="D23">
            <v>170</v>
          </cell>
          <cell r="E23">
            <v>170</v>
          </cell>
          <cell r="F23">
            <v>170</v>
          </cell>
          <cell r="G23">
            <v>170</v>
          </cell>
          <cell r="H23">
            <v>170</v>
          </cell>
          <cell r="I23">
            <v>170</v>
          </cell>
          <cell r="J23">
            <v>170</v>
          </cell>
          <cell r="K23">
            <v>170</v>
          </cell>
          <cell r="L23">
            <v>170</v>
          </cell>
          <cell r="M23">
            <v>170</v>
          </cell>
          <cell r="N23">
            <v>170</v>
          </cell>
          <cell r="O23">
            <v>170</v>
          </cell>
          <cell r="P23">
            <v>170</v>
          </cell>
          <cell r="Q23">
            <v>170</v>
          </cell>
        </row>
        <row r="24">
          <cell r="A24">
            <v>431</v>
          </cell>
          <cell r="B24" t="str">
            <v>COMMUNITY DAY CHARTER PUBLIC SCHOOL - SOUTH</v>
          </cell>
          <cell r="C24" t="str">
            <v>Lawrence</v>
          </cell>
          <cell r="D24">
            <v>149</v>
          </cell>
          <cell r="E24">
            <v>149</v>
          </cell>
          <cell r="F24">
            <v>149</v>
          </cell>
          <cell r="G24">
            <v>149</v>
          </cell>
          <cell r="H24">
            <v>149</v>
          </cell>
          <cell r="I24">
            <v>149</v>
          </cell>
          <cell r="J24">
            <v>149</v>
          </cell>
          <cell r="K24">
            <v>149</v>
          </cell>
          <cell r="L24">
            <v>149</v>
          </cell>
          <cell r="M24">
            <v>149</v>
          </cell>
          <cell r="N24">
            <v>149</v>
          </cell>
          <cell r="O24">
            <v>149</v>
          </cell>
          <cell r="P24">
            <v>149</v>
          </cell>
          <cell r="Q24">
            <v>149</v>
          </cell>
        </row>
        <row r="25">
          <cell r="A25">
            <v>432</v>
          </cell>
          <cell r="B25" t="str">
            <v>CAPE COD LIGHTHOUSE</v>
          </cell>
          <cell r="C25" t="str">
            <v>Orleans</v>
          </cell>
          <cell r="D25">
            <v>224</v>
          </cell>
          <cell r="E25">
            <v>224</v>
          </cell>
          <cell r="F25">
            <v>224</v>
          </cell>
          <cell r="G25">
            <v>224</v>
          </cell>
          <cell r="H25">
            <v>224</v>
          </cell>
          <cell r="I25">
            <v>224</v>
          </cell>
          <cell r="J25">
            <v>224</v>
          </cell>
          <cell r="K25">
            <v>660</v>
          </cell>
          <cell r="L25">
            <v>660</v>
          </cell>
          <cell r="M25">
            <v>660</v>
          </cell>
          <cell r="N25">
            <v>660</v>
          </cell>
          <cell r="O25">
            <v>660</v>
          </cell>
          <cell r="P25">
            <v>660</v>
          </cell>
          <cell r="Q25">
            <v>660</v>
          </cell>
        </row>
        <row r="26">
          <cell r="A26">
            <v>433</v>
          </cell>
          <cell r="B26" t="str">
            <v>DORCHESTER PREPARATORY</v>
          </cell>
          <cell r="C26" t="str">
            <v>Boston</v>
          </cell>
          <cell r="D26">
            <v>35</v>
          </cell>
          <cell r="E26">
            <v>35</v>
          </cell>
          <cell r="F26">
            <v>35</v>
          </cell>
          <cell r="G26">
            <v>35</v>
          </cell>
          <cell r="H26">
            <v>35</v>
          </cell>
          <cell r="I26">
            <v>35</v>
          </cell>
          <cell r="J26">
            <v>35</v>
          </cell>
          <cell r="K26">
            <v>35</v>
          </cell>
          <cell r="L26">
            <v>35</v>
          </cell>
          <cell r="M26">
            <v>35</v>
          </cell>
          <cell r="N26">
            <v>35</v>
          </cell>
          <cell r="O26">
            <v>35</v>
          </cell>
          <cell r="P26">
            <v>35</v>
          </cell>
          <cell r="Q26">
            <v>35</v>
          </cell>
        </row>
        <row r="27">
          <cell r="A27">
            <v>435</v>
          </cell>
          <cell r="B27" t="str">
            <v>INNOVATION ACADEMY</v>
          </cell>
          <cell r="C27" t="str">
            <v>Tyngsborough</v>
          </cell>
          <cell r="D27">
            <v>301</v>
          </cell>
          <cell r="E27">
            <v>301</v>
          </cell>
          <cell r="F27">
            <v>301</v>
          </cell>
          <cell r="G27">
            <v>301</v>
          </cell>
          <cell r="H27">
            <v>301</v>
          </cell>
          <cell r="I27">
            <v>301</v>
          </cell>
          <cell r="J27">
            <v>301</v>
          </cell>
          <cell r="K27">
            <v>301</v>
          </cell>
          <cell r="L27">
            <v>301</v>
          </cell>
          <cell r="M27">
            <v>301</v>
          </cell>
          <cell r="N27">
            <v>301</v>
          </cell>
          <cell r="O27">
            <v>301</v>
          </cell>
          <cell r="P27">
            <v>301</v>
          </cell>
          <cell r="Q27">
            <v>301</v>
          </cell>
        </row>
        <row r="28">
          <cell r="A28">
            <v>436</v>
          </cell>
          <cell r="B28" t="str">
            <v>COMMUNITY CHARTER SCHOOL OF CAMBRIDGE</v>
          </cell>
          <cell r="C28" t="str">
            <v>Cambridge</v>
          </cell>
          <cell r="D28">
            <v>49</v>
          </cell>
          <cell r="E28">
            <v>49</v>
          </cell>
          <cell r="F28">
            <v>49</v>
          </cell>
          <cell r="G28">
            <v>49</v>
          </cell>
          <cell r="H28">
            <v>49</v>
          </cell>
          <cell r="I28">
            <v>49</v>
          </cell>
          <cell r="J28">
            <v>49</v>
          </cell>
          <cell r="K28">
            <v>49</v>
          </cell>
          <cell r="L28">
            <v>49</v>
          </cell>
          <cell r="M28">
            <v>49</v>
          </cell>
          <cell r="N28">
            <v>49</v>
          </cell>
          <cell r="O28">
            <v>49</v>
          </cell>
          <cell r="P28">
            <v>49</v>
          </cell>
          <cell r="Q28">
            <v>49</v>
          </cell>
        </row>
        <row r="29">
          <cell r="A29">
            <v>437</v>
          </cell>
          <cell r="B29" t="str">
            <v>CITY ON A HILL</v>
          </cell>
          <cell r="C29" t="str">
            <v>Boston</v>
          </cell>
          <cell r="D29">
            <v>35</v>
          </cell>
          <cell r="E29">
            <v>35</v>
          </cell>
          <cell r="F29">
            <v>35</v>
          </cell>
          <cell r="G29">
            <v>35</v>
          </cell>
          <cell r="H29">
            <v>35</v>
          </cell>
          <cell r="I29">
            <v>35</v>
          </cell>
          <cell r="J29">
            <v>35</v>
          </cell>
          <cell r="K29">
            <v>35</v>
          </cell>
          <cell r="L29">
            <v>35</v>
          </cell>
          <cell r="M29">
            <v>35</v>
          </cell>
          <cell r="N29">
            <v>35</v>
          </cell>
          <cell r="O29">
            <v>35</v>
          </cell>
          <cell r="P29">
            <v>35</v>
          </cell>
          <cell r="Q29">
            <v>35</v>
          </cell>
        </row>
        <row r="30">
          <cell r="A30">
            <v>438</v>
          </cell>
          <cell r="B30" t="str">
            <v>CODMAN ACADEMY</v>
          </cell>
          <cell r="C30" t="str">
            <v>Boston</v>
          </cell>
          <cell r="D30">
            <v>35</v>
          </cell>
          <cell r="E30">
            <v>35</v>
          </cell>
          <cell r="F30">
            <v>35</v>
          </cell>
          <cell r="G30">
            <v>35</v>
          </cell>
          <cell r="H30">
            <v>35</v>
          </cell>
          <cell r="I30">
            <v>35</v>
          </cell>
          <cell r="J30">
            <v>35</v>
          </cell>
          <cell r="K30">
            <v>35</v>
          </cell>
          <cell r="L30">
            <v>35</v>
          </cell>
          <cell r="M30">
            <v>35</v>
          </cell>
          <cell r="N30">
            <v>35</v>
          </cell>
          <cell r="O30">
            <v>35</v>
          </cell>
          <cell r="P30">
            <v>35</v>
          </cell>
          <cell r="Q30">
            <v>35</v>
          </cell>
        </row>
        <row r="31">
          <cell r="A31">
            <v>439</v>
          </cell>
          <cell r="B31" t="str">
            <v>CONSERVATORY LAB</v>
          </cell>
          <cell r="C31" t="str">
            <v>Boston</v>
          </cell>
          <cell r="D31">
            <v>35</v>
          </cell>
          <cell r="E31">
            <v>35</v>
          </cell>
          <cell r="F31">
            <v>35</v>
          </cell>
          <cell r="G31">
            <v>35</v>
          </cell>
          <cell r="H31">
            <v>35</v>
          </cell>
          <cell r="I31">
            <v>35</v>
          </cell>
          <cell r="J31">
            <v>35</v>
          </cell>
          <cell r="K31">
            <v>35</v>
          </cell>
          <cell r="L31">
            <v>35</v>
          </cell>
          <cell r="M31">
            <v>35</v>
          </cell>
          <cell r="N31">
            <v>35</v>
          </cell>
          <cell r="O31">
            <v>35</v>
          </cell>
          <cell r="P31">
            <v>35</v>
          </cell>
          <cell r="Q31">
            <v>35</v>
          </cell>
        </row>
        <row r="32">
          <cell r="A32">
            <v>440</v>
          </cell>
          <cell r="B32" t="str">
            <v>COMMUNITY DAY</v>
          </cell>
          <cell r="C32" t="str">
            <v>Lawrence</v>
          </cell>
          <cell r="D32">
            <v>149</v>
          </cell>
          <cell r="E32">
            <v>149</v>
          </cell>
          <cell r="F32">
            <v>149</v>
          </cell>
          <cell r="G32">
            <v>149</v>
          </cell>
          <cell r="H32">
            <v>149</v>
          </cell>
          <cell r="I32">
            <v>149</v>
          </cell>
          <cell r="J32">
            <v>149</v>
          </cell>
          <cell r="K32">
            <v>149</v>
          </cell>
          <cell r="L32">
            <v>149</v>
          </cell>
          <cell r="M32">
            <v>149</v>
          </cell>
          <cell r="N32">
            <v>149</v>
          </cell>
          <cell r="O32">
            <v>149</v>
          </cell>
          <cell r="P32">
            <v>149</v>
          </cell>
          <cell r="Q32">
            <v>149</v>
          </cell>
        </row>
        <row r="33">
          <cell r="A33">
            <v>441</v>
          </cell>
          <cell r="B33" t="str">
            <v>SABIS INTERNATIONAL</v>
          </cell>
          <cell r="C33" t="str">
            <v>Springfield</v>
          </cell>
          <cell r="D33">
            <v>281</v>
          </cell>
          <cell r="E33">
            <v>281</v>
          </cell>
          <cell r="F33">
            <v>281</v>
          </cell>
          <cell r="G33">
            <v>281</v>
          </cell>
          <cell r="H33">
            <v>281</v>
          </cell>
          <cell r="I33">
            <v>281</v>
          </cell>
          <cell r="J33">
            <v>281</v>
          </cell>
          <cell r="K33">
            <v>281</v>
          </cell>
          <cell r="L33">
            <v>281</v>
          </cell>
          <cell r="M33">
            <v>281</v>
          </cell>
          <cell r="N33">
            <v>281</v>
          </cell>
          <cell r="O33">
            <v>281</v>
          </cell>
          <cell r="P33">
            <v>281</v>
          </cell>
          <cell r="Q33">
            <v>281</v>
          </cell>
        </row>
        <row r="34">
          <cell r="A34">
            <v>443</v>
          </cell>
          <cell r="B34" t="str">
            <v>EDWARD BROOKE TWO</v>
          </cell>
          <cell r="C34" t="str">
            <v>Boston</v>
          </cell>
          <cell r="D34">
            <v>35</v>
          </cell>
          <cell r="E34">
            <v>35</v>
          </cell>
          <cell r="F34">
            <v>35</v>
          </cell>
          <cell r="G34">
            <v>35</v>
          </cell>
          <cell r="H34">
            <v>35</v>
          </cell>
          <cell r="I34">
            <v>35</v>
          </cell>
          <cell r="J34">
            <v>35</v>
          </cell>
          <cell r="K34">
            <v>35</v>
          </cell>
          <cell r="L34">
            <v>35</v>
          </cell>
          <cell r="M34">
            <v>35</v>
          </cell>
          <cell r="N34">
            <v>35</v>
          </cell>
          <cell r="O34">
            <v>35</v>
          </cell>
          <cell r="P34">
            <v>35</v>
          </cell>
          <cell r="Q34">
            <v>35</v>
          </cell>
        </row>
        <row r="35">
          <cell r="A35">
            <v>444</v>
          </cell>
          <cell r="B35" t="str">
            <v>NEIGHBORHOOD HOUSE</v>
          </cell>
          <cell r="C35" t="str">
            <v>Boston</v>
          </cell>
          <cell r="D35">
            <v>35</v>
          </cell>
          <cell r="E35">
            <v>35</v>
          </cell>
          <cell r="F35">
            <v>35</v>
          </cell>
          <cell r="G35">
            <v>35</v>
          </cell>
          <cell r="H35">
            <v>35</v>
          </cell>
          <cell r="I35">
            <v>35</v>
          </cell>
          <cell r="J35">
            <v>35</v>
          </cell>
          <cell r="K35">
            <v>35</v>
          </cell>
          <cell r="L35">
            <v>35</v>
          </cell>
          <cell r="M35">
            <v>35</v>
          </cell>
          <cell r="N35">
            <v>35</v>
          </cell>
          <cell r="O35">
            <v>35</v>
          </cell>
          <cell r="P35">
            <v>35</v>
          </cell>
          <cell r="Q35">
            <v>35</v>
          </cell>
        </row>
        <row r="36">
          <cell r="A36">
            <v>445</v>
          </cell>
          <cell r="B36" t="str">
            <v>ABBY KELLEY FOSTER</v>
          </cell>
          <cell r="C36" t="str">
            <v>Worcester</v>
          </cell>
          <cell r="D36">
            <v>348</v>
          </cell>
          <cell r="E36">
            <v>348</v>
          </cell>
          <cell r="F36">
            <v>348</v>
          </cell>
          <cell r="G36">
            <v>348</v>
          </cell>
          <cell r="H36">
            <v>348</v>
          </cell>
          <cell r="I36">
            <v>348</v>
          </cell>
          <cell r="J36">
            <v>348</v>
          </cell>
          <cell r="K36">
            <v>348</v>
          </cell>
          <cell r="L36">
            <v>348</v>
          </cell>
          <cell r="M36">
            <v>348</v>
          </cell>
          <cell r="N36">
            <v>348</v>
          </cell>
          <cell r="O36">
            <v>348</v>
          </cell>
          <cell r="P36">
            <v>348</v>
          </cell>
          <cell r="Q36">
            <v>348</v>
          </cell>
        </row>
        <row r="37">
          <cell r="A37">
            <v>446</v>
          </cell>
          <cell r="B37" t="str">
            <v>FOXBOROUGH REGIONAL</v>
          </cell>
          <cell r="C37" t="str">
            <v>Foxborough</v>
          </cell>
          <cell r="D37">
            <v>99</v>
          </cell>
          <cell r="E37">
            <v>99</v>
          </cell>
          <cell r="F37">
            <v>99</v>
          </cell>
          <cell r="G37">
            <v>99</v>
          </cell>
          <cell r="H37">
            <v>99</v>
          </cell>
          <cell r="I37">
            <v>99</v>
          </cell>
          <cell r="J37">
            <v>99</v>
          </cell>
          <cell r="K37">
            <v>99</v>
          </cell>
          <cell r="L37">
            <v>99</v>
          </cell>
          <cell r="M37">
            <v>99</v>
          </cell>
          <cell r="N37">
            <v>99</v>
          </cell>
          <cell r="O37">
            <v>99</v>
          </cell>
          <cell r="P37">
            <v>99</v>
          </cell>
          <cell r="Q37">
            <v>99</v>
          </cell>
        </row>
        <row r="38">
          <cell r="A38">
            <v>447</v>
          </cell>
          <cell r="B38" t="str">
            <v>BENJAMIN FRANKLIN CLASSICAL</v>
          </cell>
          <cell r="C38" t="str">
            <v>Franklin</v>
          </cell>
          <cell r="D38">
            <v>101</v>
          </cell>
          <cell r="E38">
            <v>101</v>
          </cell>
          <cell r="F38">
            <v>101</v>
          </cell>
          <cell r="G38">
            <v>101</v>
          </cell>
          <cell r="H38">
            <v>101</v>
          </cell>
          <cell r="I38">
            <v>101</v>
          </cell>
          <cell r="J38">
            <v>101</v>
          </cell>
          <cell r="K38">
            <v>101</v>
          </cell>
          <cell r="L38">
            <v>101</v>
          </cell>
          <cell r="M38">
            <v>101</v>
          </cell>
          <cell r="N38">
            <v>101</v>
          </cell>
          <cell r="O38">
            <v>101</v>
          </cell>
          <cell r="P38">
            <v>101</v>
          </cell>
          <cell r="Q38">
            <v>101</v>
          </cell>
        </row>
        <row r="39">
          <cell r="A39">
            <v>448</v>
          </cell>
          <cell r="B39" t="str">
            <v>GLOUCESTER COMMUNITY ARTS</v>
          </cell>
          <cell r="C39" t="str">
            <v>Gloucester</v>
          </cell>
          <cell r="D39">
            <v>107</v>
          </cell>
          <cell r="E39">
            <v>107</v>
          </cell>
          <cell r="F39">
            <v>107</v>
          </cell>
          <cell r="G39">
            <v>107</v>
          </cell>
          <cell r="H39">
            <v>107</v>
          </cell>
          <cell r="I39">
            <v>107</v>
          </cell>
          <cell r="J39">
            <v>107</v>
          </cell>
          <cell r="K39">
            <v>107</v>
          </cell>
          <cell r="L39">
            <v>107</v>
          </cell>
          <cell r="M39">
            <v>107</v>
          </cell>
          <cell r="N39">
            <v>107</v>
          </cell>
          <cell r="O39">
            <v>107</v>
          </cell>
          <cell r="P39">
            <v>107</v>
          </cell>
          <cell r="Q39">
            <v>107</v>
          </cell>
        </row>
        <row r="40">
          <cell r="A40">
            <v>449</v>
          </cell>
          <cell r="B40" t="str">
            <v>BOSTON COLLEGIATE</v>
          </cell>
          <cell r="C40" t="str">
            <v>Boston</v>
          </cell>
          <cell r="D40">
            <v>35</v>
          </cell>
          <cell r="E40">
            <v>35</v>
          </cell>
          <cell r="F40">
            <v>35</v>
          </cell>
          <cell r="G40">
            <v>35</v>
          </cell>
          <cell r="H40">
            <v>35</v>
          </cell>
          <cell r="I40">
            <v>35</v>
          </cell>
          <cell r="J40">
            <v>35</v>
          </cell>
          <cell r="K40">
            <v>35</v>
          </cell>
          <cell r="L40">
            <v>35</v>
          </cell>
          <cell r="M40">
            <v>35</v>
          </cell>
          <cell r="N40">
            <v>35</v>
          </cell>
          <cell r="O40">
            <v>35</v>
          </cell>
          <cell r="P40">
            <v>35</v>
          </cell>
          <cell r="Q40">
            <v>35</v>
          </cell>
        </row>
        <row r="41">
          <cell r="A41">
            <v>450</v>
          </cell>
          <cell r="B41" t="str">
            <v>HILLTOWN COOPERATIVE</v>
          </cell>
          <cell r="C41" t="str">
            <v>Williamsburg</v>
          </cell>
          <cell r="D41">
            <v>340</v>
          </cell>
          <cell r="E41">
            <v>340</v>
          </cell>
          <cell r="F41">
            <v>340</v>
          </cell>
          <cell r="G41">
            <v>340</v>
          </cell>
          <cell r="H41">
            <v>340</v>
          </cell>
          <cell r="I41">
            <v>340</v>
          </cell>
          <cell r="J41">
            <v>340</v>
          </cell>
          <cell r="K41">
            <v>340</v>
          </cell>
          <cell r="L41">
            <v>683</v>
          </cell>
          <cell r="M41">
            <v>683</v>
          </cell>
          <cell r="N41">
            <v>683</v>
          </cell>
          <cell r="O41">
            <v>683</v>
          </cell>
          <cell r="P41">
            <v>683</v>
          </cell>
          <cell r="Q41">
            <v>683</v>
          </cell>
        </row>
        <row r="42">
          <cell r="A42">
            <v>453</v>
          </cell>
          <cell r="B42" t="str">
            <v>HOLYOKE COMMUNITY</v>
          </cell>
          <cell r="C42" t="str">
            <v>Holyoke</v>
          </cell>
          <cell r="D42">
            <v>137</v>
          </cell>
          <cell r="E42">
            <v>137</v>
          </cell>
          <cell r="F42">
            <v>137</v>
          </cell>
          <cell r="G42">
            <v>137</v>
          </cell>
          <cell r="H42">
            <v>137</v>
          </cell>
          <cell r="I42">
            <v>137</v>
          </cell>
          <cell r="J42">
            <v>137</v>
          </cell>
          <cell r="K42">
            <v>137</v>
          </cell>
          <cell r="L42">
            <v>137</v>
          </cell>
          <cell r="M42">
            <v>137</v>
          </cell>
          <cell r="N42">
            <v>137</v>
          </cell>
          <cell r="O42">
            <v>137</v>
          </cell>
          <cell r="P42">
            <v>137</v>
          </cell>
          <cell r="Q42">
            <v>137</v>
          </cell>
        </row>
        <row r="43">
          <cell r="A43">
            <v>454</v>
          </cell>
          <cell r="B43" t="str">
            <v>LAWRENCE FAMILY DEVELOPMENT</v>
          </cell>
          <cell r="C43" t="str">
            <v>Lawrence</v>
          </cell>
          <cell r="D43">
            <v>149</v>
          </cell>
          <cell r="E43">
            <v>149</v>
          </cell>
          <cell r="F43">
            <v>149</v>
          </cell>
          <cell r="G43">
            <v>149</v>
          </cell>
          <cell r="H43">
            <v>149</v>
          </cell>
          <cell r="I43">
            <v>149</v>
          </cell>
          <cell r="J43">
            <v>149</v>
          </cell>
          <cell r="K43">
            <v>149</v>
          </cell>
          <cell r="L43">
            <v>149</v>
          </cell>
          <cell r="M43">
            <v>149</v>
          </cell>
          <cell r="N43">
            <v>149</v>
          </cell>
          <cell r="O43">
            <v>149</v>
          </cell>
          <cell r="P43">
            <v>149</v>
          </cell>
          <cell r="Q43">
            <v>149</v>
          </cell>
        </row>
        <row r="44">
          <cell r="A44">
            <v>455</v>
          </cell>
          <cell r="B44" t="str">
            <v>HILL VIEW MONTESSORI</v>
          </cell>
          <cell r="C44" t="str">
            <v>Haverhill</v>
          </cell>
          <cell r="D44">
            <v>128</v>
          </cell>
          <cell r="E44">
            <v>128</v>
          </cell>
          <cell r="F44">
            <v>128</v>
          </cell>
          <cell r="G44">
            <v>128</v>
          </cell>
          <cell r="H44">
            <v>128</v>
          </cell>
          <cell r="I44">
            <v>128</v>
          </cell>
          <cell r="J44">
            <v>128</v>
          </cell>
          <cell r="K44">
            <v>128</v>
          </cell>
          <cell r="L44">
            <v>128</v>
          </cell>
          <cell r="M44">
            <v>128</v>
          </cell>
          <cell r="N44">
            <v>128</v>
          </cell>
          <cell r="O44">
            <v>128</v>
          </cell>
          <cell r="P44">
            <v>128</v>
          </cell>
          <cell r="Q44">
            <v>128</v>
          </cell>
        </row>
        <row r="45">
          <cell r="A45">
            <v>456</v>
          </cell>
          <cell r="B45" t="str">
            <v>LOWELL COMMUNITY</v>
          </cell>
          <cell r="C45" t="str">
            <v>Lowell</v>
          </cell>
          <cell r="D45">
            <v>160</v>
          </cell>
          <cell r="E45">
            <v>160</v>
          </cell>
          <cell r="F45">
            <v>160</v>
          </cell>
          <cell r="G45">
            <v>160</v>
          </cell>
          <cell r="H45">
            <v>160</v>
          </cell>
          <cell r="I45">
            <v>160</v>
          </cell>
          <cell r="J45">
            <v>160</v>
          </cell>
          <cell r="K45">
            <v>160</v>
          </cell>
          <cell r="L45">
            <v>160</v>
          </cell>
          <cell r="M45">
            <v>160</v>
          </cell>
          <cell r="N45">
            <v>160</v>
          </cell>
          <cell r="O45">
            <v>160</v>
          </cell>
          <cell r="P45">
            <v>160</v>
          </cell>
          <cell r="Q45">
            <v>160</v>
          </cell>
        </row>
        <row r="46">
          <cell r="A46">
            <v>457</v>
          </cell>
          <cell r="B46" t="str">
            <v>EDWARD W. BROOKE THREE</v>
          </cell>
          <cell r="C46" t="str">
            <v>Boston/Chelsea</v>
          </cell>
          <cell r="D46">
            <v>35</v>
          </cell>
          <cell r="E46">
            <v>35</v>
          </cell>
          <cell r="F46">
            <v>35</v>
          </cell>
          <cell r="G46">
            <v>35</v>
          </cell>
          <cell r="H46">
            <v>35</v>
          </cell>
          <cell r="I46">
            <v>35</v>
          </cell>
          <cell r="J46">
            <v>35</v>
          </cell>
          <cell r="K46">
            <v>35</v>
          </cell>
          <cell r="L46">
            <v>35</v>
          </cell>
          <cell r="M46">
            <v>35</v>
          </cell>
          <cell r="N46">
            <v>35</v>
          </cell>
          <cell r="O46">
            <v>35</v>
          </cell>
          <cell r="P46">
            <v>35</v>
          </cell>
          <cell r="Q46">
            <v>35</v>
          </cell>
        </row>
        <row r="47">
          <cell r="A47">
            <v>458</v>
          </cell>
          <cell r="B47" t="str">
            <v>LOWELL MIDDLESEX ACADEMY</v>
          </cell>
          <cell r="C47" t="str">
            <v>Lowell</v>
          </cell>
          <cell r="D47">
            <v>160</v>
          </cell>
          <cell r="E47">
            <v>160</v>
          </cell>
          <cell r="F47">
            <v>160</v>
          </cell>
          <cell r="G47">
            <v>160</v>
          </cell>
          <cell r="H47">
            <v>160</v>
          </cell>
          <cell r="I47">
            <v>160</v>
          </cell>
          <cell r="J47">
            <v>160</v>
          </cell>
          <cell r="K47">
            <v>160</v>
          </cell>
          <cell r="L47">
            <v>160</v>
          </cell>
          <cell r="M47">
            <v>160</v>
          </cell>
          <cell r="N47">
            <v>160</v>
          </cell>
          <cell r="O47">
            <v>160</v>
          </cell>
          <cell r="P47">
            <v>160</v>
          </cell>
          <cell r="Q47">
            <v>160</v>
          </cell>
        </row>
        <row r="48">
          <cell r="A48">
            <v>459</v>
          </cell>
          <cell r="B48" t="str">
            <v>EXCEL ACADEMY  - BOSTON II</v>
          </cell>
          <cell r="C48" t="str">
            <v>Boston</v>
          </cell>
          <cell r="D48">
            <v>35</v>
          </cell>
          <cell r="E48">
            <v>35</v>
          </cell>
          <cell r="F48">
            <v>35</v>
          </cell>
          <cell r="G48">
            <v>35</v>
          </cell>
          <cell r="H48">
            <v>35</v>
          </cell>
          <cell r="I48">
            <v>35</v>
          </cell>
          <cell r="J48">
            <v>35</v>
          </cell>
          <cell r="K48">
            <v>35</v>
          </cell>
          <cell r="L48">
            <v>35</v>
          </cell>
          <cell r="M48">
            <v>35</v>
          </cell>
          <cell r="N48">
            <v>35</v>
          </cell>
          <cell r="O48">
            <v>35</v>
          </cell>
          <cell r="P48">
            <v>35</v>
          </cell>
          <cell r="Q48">
            <v>35</v>
          </cell>
        </row>
        <row r="49">
          <cell r="A49">
            <v>461</v>
          </cell>
          <cell r="B49" t="str">
            <v>EXCEL CHELSEA</v>
          </cell>
          <cell r="C49" t="str">
            <v>Chelsea</v>
          </cell>
          <cell r="D49">
            <v>57</v>
          </cell>
          <cell r="E49">
            <v>57</v>
          </cell>
          <cell r="F49">
            <v>57</v>
          </cell>
          <cell r="G49">
            <v>57</v>
          </cell>
          <cell r="H49">
            <v>57</v>
          </cell>
          <cell r="I49">
            <v>57</v>
          </cell>
          <cell r="J49">
            <v>57</v>
          </cell>
          <cell r="K49">
            <v>57</v>
          </cell>
          <cell r="L49">
            <v>57</v>
          </cell>
          <cell r="M49">
            <v>57</v>
          </cell>
          <cell r="N49">
            <v>57</v>
          </cell>
          <cell r="O49">
            <v>57</v>
          </cell>
          <cell r="P49">
            <v>57</v>
          </cell>
          <cell r="Q49">
            <v>57</v>
          </cell>
        </row>
        <row r="50">
          <cell r="A50">
            <v>462</v>
          </cell>
          <cell r="B50" t="str">
            <v>GROVE HALL PREPARATORY</v>
          </cell>
          <cell r="C50" t="str">
            <v>Boston</v>
          </cell>
          <cell r="D50">
            <v>35</v>
          </cell>
          <cell r="E50">
            <v>35</v>
          </cell>
          <cell r="F50">
            <v>35</v>
          </cell>
          <cell r="G50">
            <v>35</v>
          </cell>
          <cell r="H50">
            <v>35</v>
          </cell>
          <cell r="I50">
            <v>35</v>
          </cell>
          <cell r="J50">
            <v>35</v>
          </cell>
          <cell r="K50">
            <v>35</v>
          </cell>
          <cell r="L50">
            <v>35</v>
          </cell>
          <cell r="M50">
            <v>35</v>
          </cell>
          <cell r="N50">
            <v>35</v>
          </cell>
          <cell r="O50">
            <v>35</v>
          </cell>
          <cell r="P50">
            <v>35</v>
          </cell>
          <cell r="Q50">
            <v>35</v>
          </cell>
        </row>
        <row r="51">
          <cell r="A51">
            <v>463</v>
          </cell>
          <cell r="B51" t="str">
            <v>KIPP ACADEMY BOSTON</v>
          </cell>
          <cell r="C51" t="str">
            <v>Boston</v>
          </cell>
          <cell r="D51">
            <v>35</v>
          </cell>
          <cell r="E51">
            <v>35</v>
          </cell>
          <cell r="F51">
            <v>35</v>
          </cell>
          <cell r="G51">
            <v>35</v>
          </cell>
          <cell r="H51">
            <v>35</v>
          </cell>
          <cell r="I51">
            <v>35</v>
          </cell>
          <cell r="J51">
            <v>35</v>
          </cell>
          <cell r="K51">
            <v>35</v>
          </cell>
          <cell r="L51">
            <v>35</v>
          </cell>
          <cell r="M51">
            <v>35</v>
          </cell>
          <cell r="N51">
            <v>35</v>
          </cell>
          <cell r="O51">
            <v>35</v>
          </cell>
          <cell r="P51">
            <v>35</v>
          </cell>
          <cell r="Q51">
            <v>35</v>
          </cell>
        </row>
        <row r="52">
          <cell r="A52">
            <v>464</v>
          </cell>
          <cell r="B52" t="str">
            <v>MARBLEHEAD COMMUNITY</v>
          </cell>
          <cell r="C52" t="str">
            <v>Marblehead</v>
          </cell>
          <cell r="D52">
            <v>168</v>
          </cell>
          <cell r="E52">
            <v>168</v>
          </cell>
          <cell r="F52">
            <v>168</v>
          </cell>
          <cell r="G52">
            <v>168</v>
          </cell>
          <cell r="H52">
            <v>168</v>
          </cell>
          <cell r="I52">
            <v>168</v>
          </cell>
          <cell r="J52">
            <v>168</v>
          </cell>
          <cell r="K52">
            <v>168</v>
          </cell>
          <cell r="L52">
            <v>168</v>
          </cell>
          <cell r="M52">
            <v>168</v>
          </cell>
          <cell r="N52">
            <v>168</v>
          </cell>
          <cell r="O52">
            <v>168</v>
          </cell>
          <cell r="P52">
            <v>168</v>
          </cell>
          <cell r="Q52">
            <v>168</v>
          </cell>
        </row>
        <row r="53">
          <cell r="A53">
            <v>465</v>
          </cell>
          <cell r="B53" t="str">
            <v>MATCH COMMUNITY DAY</v>
          </cell>
          <cell r="C53" t="str">
            <v>Boston</v>
          </cell>
          <cell r="D53">
            <v>35</v>
          </cell>
          <cell r="E53">
            <v>35</v>
          </cell>
          <cell r="F53">
            <v>35</v>
          </cell>
          <cell r="G53">
            <v>35</v>
          </cell>
          <cell r="H53">
            <v>35</v>
          </cell>
          <cell r="I53">
            <v>35</v>
          </cell>
          <cell r="J53">
            <v>35</v>
          </cell>
          <cell r="K53">
            <v>35</v>
          </cell>
          <cell r="L53">
            <v>35</v>
          </cell>
          <cell r="M53">
            <v>35</v>
          </cell>
          <cell r="N53">
            <v>35</v>
          </cell>
          <cell r="O53">
            <v>35</v>
          </cell>
          <cell r="P53">
            <v>35</v>
          </cell>
          <cell r="Q53">
            <v>35</v>
          </cell>
        </row>
        <row r="54">
          <cell r="A54">
            <v>466</v>
          </cell>
          <cell r="B54" t="str">
            <v>MARTHA'S VINEYARD</v>
          </cell>
          <cell r="C54" t="str">
            <v>West Tisbury</v>
          </cell>
          <cell r="D54">
            <v>774</v>
          </cell>
          <cell r="E54">
            <v>774</v>
          </cell>
          <cell r="F54">
            <v>774</v>
          </cell>
          <cell r="G54">
            <v>774</v>
          </cell>
          <cell r="H54">
            <v>774</v>
          </cell>
          <cell r="I54">
            <v>774</v>
          </cell>
          <cell r="J54">
            <v>774</v>
          </cell>
          <cell r="K54">
            <v>774</v>
          </cell>
          <cell r="L54">
            <v>774</v>
          </cell>
          <cell r="M54">
            <v>774</v>
          </cell>
          <cell r="N54">
            <v>700</v>
          </cell>
          <cell r="O54">
            <v>700</v>
          </cell>
          <cell r="P54">
            <v>700</v>
          </cell>
          <cell r="Q54">
            <v>700</v>
          </cell>
        </row>
        <row r="55">
          <cell r="A55">
            <v>469</v>
          </cell>
          <cell r="B55" t="str">
            <v>MATCH CHARTER PUBLIC HIGH SCHOOL</v>
          </cell>
          <cell r="C55" t="str">
            <v>Boston</v>
          </cell>
          <cell r="D55">
            <v>35</v>
          </cell>
          <cell r="E55">
            <v>35</v>
          </cell>
          <cell r="F55">
            <v>35</v>
          </cell>
          <cell r="G55">
            <v>35</v>
          </cell>
          <cell r="H55">
            <v>35</v>
          </cell>
          <cell r="I55">
            <v>35</v>
          </cell>
          <cell r="J55">
            <v>35</v>
          </cell>
          <cell r="K55">
            <v>35</v>
          </cell>
          <cell r="L55">
            <v>35</v>
          </cell>
          <cell r="M55">
            <v>35</v>
          </cell>
          <cell r="N55">
            <v>35</v>
          </cell>
          <cell r="O55">
            <v>35</v>
          </cell>
          <cell r="P55">
            <v>35</v>
          </cell>
          <cell r="Q55">
            <v>35</v>
          </cell>
        </row>
        <row r="56">
          <cell r="A56">
            <v>470</v>
          </cell>
          <cell r="B56" t="str">
            <v>MYSTIC VALLEY REGIONAL</v>
          </cell>
          <cell r="C56" t="str">
            <v>Malden</v>
          </cell>
          <cell r="D56">
            <v>165</v>
          </cell>
          <cell r="E56">
            <v>165</v>
          </cell>
          <cell r="F56">
            <v>165</v>
          </cell>
          <cell r="G56">
            <v>165</v>
          </cell>
          <cell r="H56">
            <v>165</v>
          </cell>
          <cell r="I56">
            <v>165</v>
          </cell>
          <cell r="J56">
            <v>165</v>
          </cell>
          <cell r="K56">
            <v>165</v>
          </cell>
          <cell r="L56">
            <v>165</v>
          </cell>
          <cell r="M56">
            <v>165</v>
          </cell>
          <cell r="N56">
            <v>165</v>
          </cell>
          <cell r="O56">
            <v>165</v>
          </cell>
          <cell r="P56">
            <v>165</v>
          </cell>
          <cell r="Q56">
            <v>165</v>
          </cell>
        </row>
        <row r="57">
          <cell r="A57">
            <v>474</v>
          </cell>
          <cell r="B57" t="str">
            <v>NORTH CENTRAL CHARTER ESSENTIAL</v>
          </cell>
          <cell r="C57" t="str">
            <v>Fitchburg</v>
          </cell>
          <cell r="D57">
            <v>97</v>
          </cell>
          <cell r="E57">
            <v>97</v>
          </cell>
          <cell r="F57">
            <v>97</v>
          </cell>
          <cell r="G57">
            <v>97</v>
          </cell>
          <cell r="H57">
            <v>97</v>
          </cell>
          <cell r="I57">
            <v>97</v>
          </cell>
          <cell r="J57">
            <v>97</v>
          </cell>
          <cell r="K57">
            <v>97</v>
          </cell>
          <cell r="L57">
            <v>97</v>
          </cell>
          <cell r="M57">
            <v>97</v>
          </cell>
          <cell r="N57">
            <v>97</v>
          </cell>
          <cell r="O57">
            <v>97</v>
          </cell>
          <cell r="P57">
            <v>97</v>
          </cell>
          <cell r="Q57">
            <v>97</v>
          </cell>
        </row>
        <row r="58">
          <cell r="A58">
            <v>475</v>
          </cell>
          <cell r="B58" t="str">
            <v>DORCHESTER COLLEGIATE ACADEMY</v>
          </cell>
          <cell r="C58" t="str">
            <v>Boston</v>
          </cell>
          <cell r="D58">
            <v>35</v>
          </cell>
          <cell r="E58">
            <v>35</v>
          </cell>
          <cell r="F58">
            <v>35</v>
          </cell>
          <cell r="G58">
            <v>35</v>
          </cell>
          <cell r="H58">
            <v>35</v>
          </cell>
          <cell r="I58">
            <v>35</v>
          </cell>
          <cell r="J58">
            <v>35</v>
          </cell>
          <cell r="K58">
            <v>35</v>
          </cell>
          <cell r="L58">
            <v>35</v>
          </cell>
          <cell r="M58">
            <v>35</v>
          </cell>
          <cell r="N58">
            <v>35</v>
          </cell>
          <cell r="O58">
            <v>35</v>
          </cell>
          <cell r="P58">
            <v>35</v>
          </cell>
          <cell r="Q58">
            <v>35</v>
          </cell>
        </row>
        <row r="59">
          <cell r="A59">
            <v>476</v>
          </cell>
          <cell r="B59" t="str">
            <v>SPIRIT OF KNOWLEDGE</v>
          </cell>
          <cell r="C59" t="str">
            <v>Worcester</v>
          </cell>
          <cell r="D59">
            <v>348</v>
          </cell>
          <cell r="E59">
            <v>348</v>
          </cell>
          <cell r="F59">
            <v>348</v>
          </cell>
          <cell r="G59">
            <v>348</v>
          </cell>
          <cell r="H59">
            <v>348</v>
          </cell>
          <cell r="I59">
            <v>348</v>
          </cell>
          <cell r="J59">
            <v>348</v>
          </cell>
          <cell r="K59">
            <v>348</v>
          </cell>
          <cell r="L59">
            <v>348</v>
          </cell>
          <cell r="M59">
            <v>348</v>
          </cell>
          <cell r="N59">
            <v>348</v>
          </cell>
          <cell r="O59">
            <v>348</v>
          </cell>
          <cell r="P59">
            <v>348</v>
          </cell>
          <cell r="Q59">
            <v>348</v>
          </cell>
        </row>
        <row r="60">
          <cell r="A60">
            <v>478</v>
          </cell>
          <cell r="B60" t="str">
            <v>FRANCIS W. PARKER CHARTER ESSENTIAL</v>
          </cell>
          <cell r="C60" t="str">
            <v>Devens</v>
          </cell>
          <cell r="D60">
            <v>352</v>
          </cell>
          <cell r="E60">
            <v>352</v>
          </cell>
          <cell r="F60">
            <v>352</v>
          </cell>
          <cell r="G60">
            <v>352</v>
          </cell>
          <cell r="H60">
            <v>352</v>
          </cell>
          <cell r="I60">
            <v>352</v>
          </cell>
          <cell r="J60">
            <v>352</v>
          </cell>
          <cell r="K60">
            <v>352</v>
          </cell>
          <cell r="L60">
            <v>352</v>
          </cell>
          <cell r="M60">
            <v>352</v>
          </cell>
          <cell r="N60">
            <v>352</v>
          </cell>
          <cell r="O60">
            <v>352</v>
          </cell>
          <cell r="P60">
            <v>352</v>
          </cell>
          <cell r="Q60">
            <v>352</v>
          </cell>
        </row>
        <row r="61">
          <cell r="A61">
            <v>479</v>
          </cell>
          <cell r="B61" t="str">
            <v>PIONEER VALLEY PERFORMING ARTS</v>
          </cell>
          <cell r="C61" t="str">
            <v>South Hadley</v>
          </cell>
          <cell r="D61">
            <v>278</v>
          </cell>
          <cell r="E61">
            <v>278</v>
          </cell>
          <cell r="F61">
            <v>278</v>
          </cell>
          <cell r="G61">
            <v>278</v>
          </cell>
          <cell r="H61">
            <v>278</v>
          </cell>
          <cell r="I61">
            <v>278</v>
          </cell>
          <cell r="J61">
            <v>278</v>
          </cell>
          <cell r="K61">
            <v>278</v>
          </cell>
          <cell r="L61">
            <v>278</v>
          </cell>
          <cell r="M61">
            <v>278</v>
          </cell>
          <cell r="N61">
            <v>278</v>
          </cell>
          <cell r="O61">
            <v>278</v>
          </cell>
          <cell r="P61">
            <v>278</v>
          </cell>
          <cell r="Q61">
            <v>278</v>
          </cell>
        </row>
        <row r="62">
          <cell r="A62">
            <v>481</v>
          </cell>
          <cell r="B62" t="str">
            <v>BOSTON RENAISSANCE</v>
          </cell>
          <cell r="C62" t="str">
            <v>Boston</v>
          </cell>
          <cell r="D62">
            <v>35</v>
          </cell>
          <cell r="E62">
            <v>35</v>
          </cell>
          <cell r="F62">
            <v>35</v>
          </cell>
          <cell r="G62">
            <v>35</v>
          </cell>
          <cell r="H62">
            <v>35</v>
          </cell>
          <cell r="I62">
            <v>35</v>
          </cell>
          <cell r="J62">
            <v>35</v>
          </cell>
          <cell r="K62">
            <v>35</v>
          </cell>
          <cell r="L62">
            <v>35</v>
          </cell>
          <cell r="M62">
            <v>35</v>
          </cell>
          <cell r="N62">
            <v>35</v>
          </cell>
          <cell r="O62">
            <v>35</v>
          </cell>
          <cell r="P62">
            <v>35</v>
          </cell>
          <cell r="Q62">
            <v>35</v>
          </cell>
        </row>
        <row r="63">
          <cell r="A63">
            <v>482</v>
          </cell>
          <cell r="B63" t="str">
            <v>RIVER VALLEY</v>
          </cell>
          <cell r="C63" t="str">
            <v>Newburyport</v>
          </cell>
          <cell r="D63">
            <v>204</v>
          </cell>
          <cell r="E63">
            <v>204</v>
          </cell>
          <cell r="F63">
            <v>204</v>
          </cell>
          <cell r="G63">
            <v>204</v>
          </cell>
          <cell r="H63">
            <v>204</v>
          </cell>
          <cell r="I63">
            <v>204</v>
          </cell>
          <cell r="J63">
            <v>204</v>
          </cell>
          <cell r="K63">
            <v>204</v>
          </cell>
          <cell r="L63">
            <v>204</v>
          </cell>
          <cell r="M63">
            <v>204</v>
          </cell>
          <cell r="N63">
            <v>204</v>
          </cell>
          <cell r="O63">
            <v>204</v>
          </cell>
          <cell r="P63">
            <v>204</v>
          </cell>
          <cell r="Q63">
            <v>204</v>
          </cell>
        </row>
        <row r="64">
          <cell r="A64">
            <v>483</v>
          </cell>
          <cell r="B64" t="str">
            <v>RISING TIDE</v>
          </cell>
          <cell r="C64" t="str">
            <v>Plymouth</v>
          </cell>
          <cell r="D64">
            <v>239</v>
          </cell>
          <cell r="E64">
            <v>239</v>
          </cell>
          <cell r="F64">
            <v>239</v>
          </cell>
          <cell r="G64">
            <v>239</v>
          </cell>
          <cell r="H64">
            <v>239</v>
          </cell>
          <cell r="I64">
            <v>239</v>
          </cell>
          <cell r="J64">
            <v>239</v>
          </cell>
          <cell r="K64">
            <v>239</v>
          </cell>
          <cell r="L64">
            <v>239</v>
          </cell>
          <cell r="M64">
            <v>239</v>
          </cell>
          <cell r="N64">
            <v>239</v>
          </cell>
          <cell r="O64">
            <v>239</v>
          </cell>
          <cell r="P64">
            <v>239</v>
          </cell>
          <cell r="Q64">
            <v>239</v>
          </cell>
        </row>
        <row r="65">
          <cell r="A65">
            <v>484</v>
          </cell>
          <cell r="B65" t="str">
            <v>ROXBURY PREPARATORY</v>
          </cell>
          <cell r="C65" t="str">
            <v>Boston</v>
          </cell>
          <cell r="D65">
            <v>35</v>
          </cell>
          <cell r="E65">
            <v>35</v>
          </cell>
          <cell r="F65">
            <v>35</v>
          </cell>
          <cell r="G65">
            <v>35</v>
          </cell>
          <cell r="H65">
            <v>35</v>
          </cell>
          <cell r="I65">
            <v>35</v>
          </cell>
          <cell r="J65">
            <v>35</v>
          </cell>
          <cell r="K65">
            <v>35</v>
          </cell>
          <cell r="L65">
            <v>35</v>
          </cell>
          <cell r="M65">
            <v>35</v>
          </cell>
          <cell r="N65">
            <v>35</v>
          </cell>
          <cell r="O65">
            <v>35</v>
          </cell>
          <cell r="P65">
            <v>35</v>
          </cell>
          <cell r="Q65">
            <v>35</v>
          </cell>
        </row>
        <row r="66">
          <cell r="A66">
            <v>485</v>
          </cell>
          <cell r="B66" t="str">
            <v>SALEM ACADEMY</v>
          </cell>
          <cell r="C66" t="str">
            <v>Salem</v>
          </cell>
          <cell r="D66">
            <v>258</v>
          </cell>
          <cell r="E66">
            <v>258</v>
          </cell>
          <cell r="F66">
            <v>258</v>
          </cell>
          <cell r="G66">
            <v>258</v>
          </cell>
          <cell r="H66">
            <v>258</v>
          </cell>
          <cell r="I66">
            <v>258</v>
          </cell>
          <cell r="J66">
            <v>258</v>
          </cell>
          <cell r="K66">
            <v>258</v>
          </cell>
          <cell r="L66">
            <v>258</v>
          </cell>
          <cell r="M66">
            <v>258</v>
          </cell>
          <cell r="N66">
            <v>258</v>
          </cell>
          <cell r="O66">
            <v>258</v>
          </cell>
          <cell r="P66">
            <v>258</v>
          </cell>
          <cell r="Q66">
            <v>258</v>
          </cell>
        </row>
        <row r="67">
          <cell r="A67">
            <v>486</v>
          </cell>
          <cell r="B67" t="str">
            <v>SEVEN HILLS</v>
          </cell>
          <cell r="C67" t="str">
            <v>Worcester</v>
          </cell>
          <cell r="D67">
            <v>348</v>
          </cell>
          <cell r="E67">
            <v>348</v>
          </cell>
          <cell r="F67">
            <v>348</v>
          </cell>
          <cell r="G67">
            <v>348</v>
          </cell>
          <cell r="H67">
            <v>348</v>
          </cell>
          <cell r="I67">
            <v>348</v>
          </cell>
          <cell r="J67">
            <v>348</v>
          </cell>
          <cell r="K67">
            <v>348</v>
          </cell>
          <cell r="L67">
            <v>348</v>
          </cell>
          <cell r="M67">
            <v>348</v>
          </cell>
          <cell r="N67">
            <v>348</v>
          </cell>
          <cell r="O67">
            <v>348</v>
          </cell>
          <cell r="P67">
            <v>348</v>
          </cell>
          <cell r="Q67">
            <v>348</v>
          </cell>
        </row>
        <row r="68">
          <cell r="A68">
            <v>487</v>
          </cell>
          <cell r="B68" t="str">
            <v>PROSPECT HILL ACADEMY</v>
          </cell>
          <cell r="C68" t="str">
            <v>Somerville/Cambridge</v>
          </cell>
          <cell r="D68">
            <v>274</v>
          </cell>
          <cell r="E68">
            <v>274</v>
          </cell>
          <cell r="F68">
            <v>274</v>
          </cell>
          <cell r="G68">
            <v>274</v>
          </cell>
          <cell r="H68">
            <v>274</v>
          </cell>
          <cell r="I68">
            <v>274</v>
          </cell>
          <cell r="J68">
            <v>274</v>
          </cell>
          <cell r="K68">
            <v>274</v>
          </cell>
          <cell r="L68">
            <v>274</v>
          </cell>
          <cell r="M68">
            <v>274</v>
          </cell>
          <cell r="N68">
            <v>49</v>
          </cell>
          <cell r="O68">
            <v>49</v>
          </cell>
          <cell r="P68">
            <v>49</v>
          </cell>
          <cell r="Q68">
            <v>49</v>
          </cell>
        </row>
        <row r="69">
          <cell r="A69">
            <v>488</v>
          </cell>
          <cell r="B69" t="str">
            <v>SOUTH SHORE</v>
          </cell>
          <cell r="C69" t="str">
            <v>Norwell</v>
          </cell>
          <cell r="D69">
            <v>219</v>
          </cell>
          <cell r="E69">
            <v>219</v>
          </cell>
          <cell r="F69">
            <v>219</v>
          </cell>
          <cell r="G69">
            <v>219</v>
          </cell>
          <cell r="H69">
            <v>219</v>
          </cell>
          <cell r="I69">
            <v>219</v>
          </cell>
          <cell r="J69">
            <v>219</v>
          </cell>
          <cell r="K69">
            <v>219</v>
          </cell>
          <cell r="L69">
            <v>219</v>
          </cell>
          <cell r="M69">
            <v>219</v>
          </cell>
          <cell r="N69">
            <v>219</v>
          </cell>
          <cell r="O69">
            <v>219</v>
          </cell>
          <cell r="P69">
            <v>219</v>
          </cell>
          <cell r="Q69">
            <v>219</v>
          </cell>
        </row>
        <row r="70">
          <cell r="A70">
            <v>489</v>
          </cell>
          <cell r="B70" t="str">
            <v>STURGIS</v>
          </cell>
          <cell r="C70" t="str">
            <v>Hyannis</v>
          </cell>
          <cell r="D70">
            <v>20</v>
          </cell>
          <cell r="E70">
            <v>20</v>
          </cell>
          <cell r="F70">
            <v>20</v>
          </cell>
          <cell r="G70">
            <v>20</v>
          </cell>
          <cell r="H70">
            <v>20</v>
          </cell>
          <cell r="I70">
            <v>20</v>
          </cell>
          <cell r="J70">
            <v>20</v>
          </cell>
          <cell r="K70">
            <v>20</v>
          </cell>
          <cell r="L70">
            <v>20</v>
          </cell>
          <cell r="M70">
            <v>20</v>
          </cell>
          <cell r="N70">
            <v>20</v>
          </cell>
          <cell r="O70">
            <v>20</v>
          </cell>
          <cell r="P70">
            <v>20</v>
          </cell>
          <cell r="Q70">
            <v>20</v>
          </cell>
        </row>
        <row r="71">
          <cell r="A71">
            <v>491</v>
          </cell>
          <cell r="B71" t="str">
            <v>ATLANTIS</v>
          </cell>
          <cell r="C71" t="str">
            <v>Fall River</v>
          </cell>
          <cell r="D71">
            <v>95</v>
          </cell>
          <cell r="E71">
            <v>95</v>
          </cell>
          <cell r="F71">
            <v>95</v>
          </cell>
          <cell r="G71">
            <v>95</v>
          </cell>
          <cell r="H71">
            <v>95</v>
          </cell>
          <cell r="I71">
            <v>95</v>
          </cell>
          <cell r="J71">
            <v>95</v>
          </cell>
          <cell r="K71">
            <v>95</v>
          </cell>
          <cell r="L71">
            <v>95</v>
          </cell>
          <cell r="M71">
            <v>95</v>
          </cell>
          <cell r="N71">
            <v>95</v>
          </cell>
          <cell r="O71">
            <v>95</v>
          </cell>
          <cell r="P71">
            <v>95</v>
          </cell>
          <cell r="Q71">
            <v>95</v>
          </cell>
        </row>
        <row r="72">
          <cell r="A72">
            <v>492</v>
          </cell>
          <cell r="B72" t="str">
            <v>MARTIN LUTHER KING JR CS OF EXCELLENCE</v>
          </cell>
          <cell r="C72" t="str">
            <v>Springfield</v>
          </cell>
          <cell r="D72">
            <v>281</v>
          </cell>
          <cell r="E72">
            <v>281</v>
          </cell>
          <cell r="F72">
            <v>281</v>
          </cell>
          <cell r="G72">
            <v>281</v>
          </cell>
          <cell r="H72">
            <v>281</v>
          </cell>
          <cell r="I72">
            <v>281</v>
          </cell>
          <cell r="J72">
            <v>281</v>
          </cell>
          <cell r="K72">
            <v>281</v>
          </cell>
          <cell r="L72">
            <v>281</v>
          </cell>
          <cell r="M72">
            <v>281</v>
          </cell>
          <cell r="N72">
            <v>281</v>
          </cell>
          <cell r="O72">
            <v>281</v>
          </cell>
          <cell r="P72">
            <v>281</v>
          </cell>
          <cell r="Q72">
            <v>281</v>
          </cell>
        </row>
        <row r="73">
          <cell r="A73">
            <v>493</v>
          </cell>
          <cell r="B73" t="str">
            <v>PHOENIX CHARTER ACADEMY</v>
          </cell>
          <cell r="C73" t="str">
            <v>Everett</v>
          </cell>
          <cell r="D73">
            <v>93</v>
          </cell>
          <cell r="E73">
            <v>93</v>
          </cell>
          <cell r="F73">
            <v>93</v>
          </cell>
          <cell r="G73">
            <v>93</v>
          </cell>
          <cell r="H73">
            <v>93</v>
          </cell>
          <cell r="I73">
            <v>93</v>
          </cell>
          <cell r="J73">
            <v>93</v>
          </cell>
          <cell r="K73">
            <v>93</v>
          </cell>
          <cell r="L73">
            <v>93</v>
          </cell>
          <cell r="M73">
            <v>93</v>
          </cell>
          <cell r="N73">
            <v>93</v>
          </cell>
          <cell r="O73">
            <v>93</v>
          </cell>
          <cell r="P73">
            <v>93</v>
          </cell>
          <cell r="Q73">
            <v>93</v>
          </cell>
        </row>
        <row r="74">
          <cell r="A74">
            <v>494</v>
          </cell>
          <cell r="B74" t="str">
            <v>PIONEER CHARTER SCHOOL OF SCIENCE</v>
          </cell>
          <cell r="C74" t="str">
            <v>Everett</v>
          </cell>
          <cell r="D74">
            <v>93</v>
          </cell>
          <cell r="E74">
            <v>93</v>
          </cell>
          <cell r="F74">
            <v>93</v>
          </cell>
          <cell r="G74">
            <v>93</v>
          </cell>
          <cell r="H74">
            <v>93</v>
          </cell>
          <cell r="I74">
            <v>93</v>
          </cell>
          <cell r="J74">
            <v>93</v>
          </cell>
          <cell r="K74">
            <v>93</v>
          </cell>
          <cell r="L74">
            <v>93</v>
          </cell>
          <cell r="M74">
            <v>93</v>
          </cell>
          <cell r="N74">
            <v>93</v>
          </cell>
          <cell r="O74">
            <v>93</v>
          </cell>
          <cell r="P74">
            <v>93</v>
          </cell>
          <cell r="Q74">
            <v>93</v>
          </cell>
        </row>
        <row r="75">
          <cell r="A75">
            <v>496</v>
          </cell>
          <cell r="B75" t="str">
            <v>GLOBAL LEARNING</v>
          </cell>
          <cell r="C75" t="str">
            <v>New Bedford</v>
          </cell>
          <cell r="D75">
            <v>201</v>
          </cell>
          <cell r="E75">
            <v>201</v>
          </cell>
          <cell r="F75">
            <v>201</v>
          </cell>
          <cell r="G75">
            <v>201</v>
          </cell>
          <cell r="H75">
            <v>201</v>
          </cell>
          <cell r="I75">
            <v>201</v>
          </cell>
          <cell r="J75">
            <v>201</v>
          </cell>
          <cell r="K75">
            <v>201</v>
          </cell>
          <cell r="L75">
            <v>201</v>
          </cell>
          <cell r="M75">
            <v>201</v>
          </cell>
          <cell r="N75">
            <v>201</v>
          </cell>
          <cell r="O75">
            <v>201</v>
          </cell>
          <cell r="P75">
            <v>201</v>
          </cell>
          <cell r="Q75">
            <v>201</v>
          </cell>
        </row>
        <row r="76">
          <cell r="A76">
            <v>497</v>
          </cell>
          <cell r="B76" t="str">
            <v>PIONEER VALLEY CHINESE IMMERSION</v>
          </cell>
          <cell r="C76" t="str">
            <v>Hadley</v>
          </cell>
          <cell r="D76">
            <v>117</v>
          </cell>
          <cell r="E76">
            <v>117</v>
          </cell>
          <cell r="F76">
            <v>117</v>
          </cell>
          <cell r="G76">
            <v>117</v>
          </cell>
          <cell r="H76">
            <v>117</v>
          </cell>
          <cell r="I76">
            <v>117</v>
          </cell>
          <cell r="J76">
            <v>117</v>
          </cell>
          <cell r="K76">
            <v>117</v>
          </cell>
          <cell r="L76">
            <v>117</v>
          </cell>
          <cell r="M76">
            <v>117</v>
          </cell>
          <cell r="N76">
            <v>117</v>
          </cell>
          <cell r="O76">
            <v>117</v>
          </cell>
          <cell r="P76">
            <v>117</v>
          </cell>
          <cell r="Q76">
            <v>117</v>
          </cell>
        </row>
        <row r="77">
          <cell r="A77">
            <v>499</v>
          </cell>
          <cell r="B77" t="str">
            <v>HAMPDEN CHARTER SCHOOL OF SCIENCE</v>
          </cell>
          <cell r="C77" t="str">
            <v>Chicopee</v>
          </cell>
          <cell r="D77">
            <v>61</v>
          </cell>
          <cell r="E77">
            <v>61</v>
          </cell>
          <cell r="F77">
            <v>61</v>
          </cell>
          <cell r="G77">
            <v>61</v>
          </cell>
          <cell r="H77">
            <v>61</v>
          </cell>
          <cell r="I77">
            <v>61</v>
          </cell>
          <cell r="J77">
            <v>61</v>
          </cell>
          <cell r="K77">
            <v>61</v>
          </cell>
          <cell r="L77">
            <v>61</v>
          </cell>
          <cell r="M77">
            <v>61</v>
          </cell>
          <cell r="N77">
            <v>61</v>
          </cell>
          <cell r="O77">
            <v>61</v>
          </cell>
          <cell r="P77">
            <v>61</v>
          </cell>
          <cell r="Q77">
            <v>61</v>
          </cell>
        </row>
        <row r="78">
          <cell r="A78">
            <v>800</v>
          </cell>
          <cell r="B78" t="str">
            <v>PAULO FREIRE SOCIAL JUSTICE</v>
          </cell>
          <cell r="C78" t="str">
            <v>Holyoke</v>
          </cell>
          <cell r="D78">
            <v>137</v>
          </cell>
          <cell r="E78">
            <v>137</v>
          </cell>
          <cell r="F78">
            <v>137</v>
          </cell>
          <cell r="G78">
            <v>137</v>
          </cell>
          <cell r="H78">
            <v>137</v>
          </cell>
          <cell r="I78">
            <v>137</v>
          </cell>
          <cell r="J78">
            <v>137</v>
          </cell>
          <cell r="K78">
            <v>137</v>
          </cell>
          <cell r="L78">
            <v>137</v>
          </cell>
          <cell r="M78">
            <v>137</v>
          </cell>
          <cell r="N78">
            <v>137</v>
          </cell>
          <cell r="O78">
            <v>137</v>
          </cell>
          <cell r="P78">
            <v>137</v>
          </cell>
          <cell r="Q78">
            <v>137</v>
          </cell>
        </row>
        <row r="79">
          <cell r="A79">
            <v>801</v>
          </cell>
          <cell r="B79" t="str">
            <v>SPRINGFIELD PREPARATORY</v>
          </cell>
          <cell r="C79" t="str">
            <v>Springfield</v>
          </cell>
          <cell r="D79">
            <v>281</v>
          </cell>
          <cell r="E79">
            <v>281</v>
          </cell>
          <cell r="F79">
            <v>281</v>
          </cell>
          <cell r="G79">
            <v>281</v>
          </cell>
          <cell r="H79">
            <v>281</v>
          </cell>
          <cell r="I79">
            <v>281</v>
          </cell>
          <cell r="J79">
            <v>281</v>
          </cell>
          <cell r="K79">
            <v>281</v>
          </cell>
          <cell r="L79">
            <v>281</v>
          </cell>
          <cell r="M79">
            <v>281</v>
          </cell>
          <cell r="N79">
            <v>281</v>
          </cell>
          <cell r="O79">
            <v>281</v>
          </cell>
          <cell r="P79">
            <v>281</v>
          </cell>
          <cell r="Q79">
            <v>281</v>
          </cell>
        </row>
        <row r="80">
          <cell r="A80">
            <v>802</v>
          </cell>
          <cell r="B80" t="str">
            <v>SOMERVILLE PROGRESSIVE</v>
          </cell>
          <cell r="C80" t="str">
            <v>Somerville</v>
          </cell>
          <cell r="D80">
            <v>274</v>
          </cell>
          <cell r="E80">
            <v>274</v>
          </cell>
          <cell r="F80">
            <v>274</v>
          </cell>
          <cell r="G80">
            <v>274</v>
          </cell>
          <cell r="H80">
            <v>274</v>
          </cell>
          <cell r="I80">
            <v>274</v>
          </cell>
          <cell r="J80">
            <v>274</v>
          </cell>
          <cell r="K80">
            <v>274</v>
          </cell>
          <cell r="L80">
            <v>274</v>
          </cell>
          <cell r="M80">
            <v>274</v>
          </cell>
          <cell r="N80">
            <v>274</v>
          </cell>
          <cell r="O80">
            <v>274</v>
          </cell>
          <cell r="P80">
            <v>274</v>
          </cell>
          <cell r="Q80">
            <v>274</v>
          </cell>
        </row>
        <row r="81">
          <cell r="A81">
            <v>803</v>
          </cell>
          <cell r="B81" t="str">
            <v>VERITAS PREPARATORY</v>
          </cell>
          <cell r="C81" t="str">
            <v>Springfield</v>
          </cell>
          <cell r="D81">
            <v>281</v>
          </cell>
          <cell r="E81">
            <v>281</v>
          </cell>
          <cell r="F81">
            <v>281</v>
          </cell>
          <cell r="G81">
            <v>281</v>
          </cell>
          <cell r="H81">
            <v>281</v>
          </cell>
          <cell r="I81">
            <v>281</v>
          </cell>
          <cell r="J81">
            <v>281</v>
          </cell>
          <cell r="K81">
            <v>281</v>
          </cell>
          <cell r="L81">
            <v>281</v>
          </cell>
          <cell r="M81">
            <v>281</v>
          </cell>
          <cell r="N81">
            <v>281</v>
          </cell>
          <cell r="O81">
            <v>281</v>
          </cell>
          <cell r="P81">
            <v>281</v>
          </cell>
          <cell r="Q81">
            <v>281</v>
          </cell>
        </row>
        <row r="82">
          <cell r="A82">
            <v>999</v>
          </cell>
          <cell r="B82" t="str">
            <v>STATE TOTAL</v>
          </cell>
        </row>
      </sheetData>
      <sheetData sheetId="3">
        <row r="10">
          <cell r="A10">
            <v>409201201</v>
          </cell>
          <cell r="B10">
            <v>409201</v>
          </cell>
          <cell r="C10">
            <v>409</v>
          </cell>
          <cell r="D10" t="str">
            <v>ALMA DEL MAR</v>
          </cell>
          <cell r="E10">
            <v>201</v>
          </cell>
          <cell r="F10" t="str">
            <v>NEW BEDFORD</v>
          </cell>
          <cell r="G10">
            <v>201</v>
          </cell>
          <cell r="H10" t="str">
            <v>NEW BEDFORD</v>
          </cell>
          <cell r="I10">
            <v>102.12778562030181</v>
          </cell>
          <cell r="J10">
            <v>10207</v>
          </cell>
          <cell r="K10">
            <v>217</v>
          </cell>
          <cell r="L10">
            <v>893</v>
          </cell>
        </row>
        <row r="11">
          <cell r="A11">
            <v>410035035</v>
          </cell>
          <cell r="B11">
            <v>410035</v>
          </cell>
          <cell r="C11">
            <v>410</v>
          </cell>
          <cell r="D11" t="str">
            <v>EXCEL ACADEMY</v>
          </cell>
          <cell r="E11">
            <v>35</v>
          </cell>
          <cell r="F11" t="str">
            <v>BOSTON</v>
          </cell>
          <cell r="G11">
            <v>35</v>
          </cell>
          <cell r="H11" t="str">
            <v>BOSTON</v>
          </cell>
          <cell r="I11">
            <v>114.92582617034319</v>
          </cell>
          <cell r="J11">
            <v>10977</v>
          </cell>
          <cell r="K11">
            <v>1638</v>
          </cell>
          <cell r="L11">
            <v>893</v>
          </cell>
        </row>
        <row r="12">
          <cell r="A12">
            <v>410035057</v>
          </cell>
          <cell r="B12">
            <v>410035</v>
          </cell>
          <cell r="C12">
            <v>410</v>
          </cell>
          <cell r="D12" t="str">
            <v>EXCEL ACADEMY</v>
          </cell>
          <cell r="E12">
            <v>35</v>
          </cell>
          <cell r="F12" t="str">
            <v>BOSTON</v>
          </cell>
          <cell r="G12">
            <v>57</v>
          </cell>
          <cell r="H12" t="str">
            <v>CHELSEA</v>
          </cell>
          <cell r="I12">
            <v>100</v>
          </cell>
          <cell r="J12">
            <v>10857</v>
          </cell>
          <cell r="K12">
            <v>0</v>
          </cell>
          <cell r="L12">
            <v>893</v>
          </cell>
        </row>
        <row r="13">
          <cell r="A13">
            <v>410035093</v>
          </cell>
          <cell r="B13">
            <v>410035</v>
          </cell>
          <cell r="C13">
            <v>410</v>
          </cell>
          <cell r="D13" t="str">
            <v>EXCEL ACADEMY</v>
          </cell>
          <cell r="E13">
            <v>35</v>
          </cell>
          <cell r="F13" t="str">
            <v>BOSTON</v>
          </cell>
          <cell r="G13">
            <v>93</v>
          </cell>
          <cell r="H13" t="str">
            <v>EVERETT</v>
          </cell>
          <cell r="I13">
            <v>100.1505486935086</v>
          </cell>
          <cell r="J13">
            <v>9506</v>
          </cell>
          <cell r="K13">
            <v>14</v>
          </cell>
          <cell r="L13">
            <v>893</v>
          </cell>
        </row>
        <row r="14">
          <cell r="A14">
            <v>410035163</v>
          </cell>
          <cell r="B14">
            <v>410035</v>
          </cell>
          <cell r="C14">
            <v>410</v>
          </cell>
          <cell r="D14" t="str">
            <v>EXCEL ACADEMY</v>
          </cell>
          <cell r="E14">
            <v>35</v>
          </cell>
          <cell r="F14" t="str">
            <v>BOSTON</v>
          </cell>
          <cell r="G14">
            <v>163</v>
          </cell>
          <cell r="H14" t="str">
            <v>LYNN</v>
          </cell>
          <cell r="I14">
            <v>100.05181725959366</v>
          </cell>
          <cell r="J14">
            <v>11565</v>
          </cell>
          <cell r="K14">
            <v>6</v>
          </cell>
          <cell r="L14">
            <v>893</v>
          </cell>
        </row>
        <row r="15">
          <cell r="A15">
            <v>410035165</v>
          </cell>
          <cell r="B15">
            <v>410035</v>
          </cell>
          <cell r="C15">
            <v>410</v>
          </cell>
          <cell r="D15" t="str">
            <v>EXCEL ACADEMY</v>
          </cell>
          <cell r="E15">
            <v>35</v>
          </cell>
          <cell r="F15" t="str">
            <v>BOSTON</v>
          </cell>
          <cell r="G15">
            <v>165</v>
          </cell>
          <cell r="H15" t="str">
            <v>MALDEN</v>
          </cell>
          <cell r="I15">
            <v>100</v>
          </cell>
          <cell r="J15">
            <v>11565</v>
          </cell>
          <cell r="K15">
            <v>0</v>
          </cell>
          <cell r="L15">
            <v>893</v>
          </cell>
        </row>
        <row r="16">
          <cell r="A16">
            <v>410035248</v>
          </cell>
          <cell r="B16">
            <v>410035</v>
          </cell>
          <cell r="C16">
            <v>410</v>
          </cell>
          <cell r="D16" t="str">
            <v>EXCEL ACADEMY</v>
          </cell>
          <cell r="E16">
            <v>35</v>
          </cell>
          <cell r="F16" t="str">
            <v>BOSTON</v>
          </cell>
          <cell r="G16">
            <v>248</v>
          </cell>
          <cell r="H16" t="str">
            <v>REVERE</v>
          </cell>
          <cell r="I16">
            <v>106.21492624502713</v>
          </cell>
          <cell r="J16">
            <v>10128</v>
          </cell>
          <cell r="K16">
            <v>629</v>
          </cell>
          <cell r="L16">
            <v>893</v>
          </cell>
        </row>
        <row r="17">
          <cell r="A17">
            <v>410035262</v>
          </cell>
          <cell r="B17">
            <v>410035</v>
          </cell>
          <cell r="C17">
            <v>410</v>
          </cell>
          <cell r="D17" t="str">
            <v>EXCEL ACADEMY</v>
          </cell>
          <cell r="E17">
            <v>35</v>
          </cell>
          <cell r="F17" t="str">
            <v>BOSTON</v>
          </cell>
          <cell r="G17">
            <v>262</v>
          </cell>
          <cell r="H17" t="str">
            <v>SAUGUS</v>
          </cell>
          <cell r="I17">
            <v>131.01224030874877</v>
          </cell>
          <cell r="J17">
            <v>8017</v>
          </cell>
          <cell r="K17">
            <v>2486</v>
          </cell>
          <cell r="L17">
            <v>893</v>
          </cell>
        </row>
        <row r="18">
          <cell r="A18">
            <v>410035346</v>
          </cell>
          <cell r="B18">
            <v>410035</v>
          </cell>
          <cell r="C18">
            <v>410</v>
          </cell>
          <cell r="D18" t="str">
            <v>EXCEL ACADEMY</v>
          </cell>
          <cell r="E18">
            <v>35</v>
          </cell>
          <cell r="F18" t="str">
            <v>BOSTON</v>
          </cell>
          <cell r="G18">
            <v>346</v>
          </cell>
          <cell r="H18" t="str">
            <v>WINTHROP</v>
          </cell>
          <cell r="I18">
            <v>103.10716405216456</v>
          </cell>
          <cell r="J18">
            <v>9888</v>
          </cell>
          <cell r="K18">
            <v>307</v>
          </cell>
          <cell r="L18">
            <v>893</v>
          </cell>
        </row>
        <row r="19">
          <cell r="A19">
            <v>412035035</v>
          </cell>
          <cell r="B19">
            <v>412035</v>
          </cell>
          <cell r="C19">
            <v>412</v>
          </cell>
          <cell r="D19" t="str">
            <v>ACADEMY OF THE PACIFIC RIM CHARTER PUBLIC</v>
          </cell>
          <cell r="E19">
            <v>35</v>
          </cell>
          <cell r="F19" t="str">
            <v>BOSTON</v>
          </cell>
          <cell r="G19">
            <v>35</v>
          </cell>
          <cell r="H19" t="str">
            <v>BOSTON</v>
          </cell>
          <cell r="I19">
            <v>114.92582617034319</v>
          </cell>
          <cell r="J19">
            <v>10397</v>
          </cell>
          <cell r="K19">
            <v>1552</v>
          </cell>
          <cell r="L19">
            <v>893</v>
          </cell>
        </row>
        <row r="20">
          <cell r="A20">
            <v>412035044</v>
          </cell>
          <cell r="B20">
            <v>412035</v>
          </cell>
          <cell r="C20">
            <v>412</v>
          </cell>
          <cell r="D20" t="str">
            <v>ACADEMY OF THE PACIFIC RIM CHARTER PUBLIC</v>
          </cell>
          <cell r="E20">
            <v>35</v>
          </cell>
          <cell r="F20" t="str">
            <v>BOSTON</v>
          </cell>
          <cell r="G20">
            <v>44</v>
          </cell>
          <cell r="H20" t="str">
            <v>BROCKTON</v>
          </cell>
          <cell r="I20">
            <v>100</v>
          </cell>
          <cell r="J20">
            <v>11830</v>
          </cell>
          <cell r="K20">
            <v>0</v>
          </cell>
          <cell r="L20">
            <v>893</v>
          </cell>
        </row>
        <row r="21">
          <cell r="A21">
            <v>412035073</v>
          </cell>
          <cell r="B21">
            <v>412035</v>
          </cell>
          <cell r="C21">
            <v>412</v>
          </cell>
          <cell r="D21" t="str">
            <v>ACADEMY OF THE PACIFIC RIM CHARTER PUBLIC</v>
          </cell>
          <cell r="E21">
            <v>35</v>
          </cell>
          <cell r="F21" t="str">
            <v>BOSTON</v>
          </cell>
          <cell r="G21">
            <v>73</v>
          </cell>
          <cell r="H21" t="str">
            <v>DEDHAM</v>
          </cell>
          <cell r="I21">
            <v>150.6383477842169</v>
          </cell>
          <cell r="J21">
            <v>8017</v>
          </cell>
          <cell r="K21">
            <v>4060</v>
          </cell>
          <cell r="L21">
            <v>893</v>
          </cell>
        </row>
        <row r="22">
          <cell r="A22">
            <v>412035189</v>
          </cell>
          <cell r="B22">
            <v>412035</v>
          </cell>
          <cell r="C22">
            <v>412</v>
          </cell>
          <cell r="D22" t="str">
            <v>ACADEMY OF THE PACIFIC RIM CHARTER PUBLIC</v>
          </cell>
          <cell r="E22">
            <v>35</v>
          </cell>
          <cell r="F22" t="str">
            <v>BOSTON</v>
          </cell>
          <cell r="G22">
            <v>189</v>
          </cell>
          <cell r="H22" t="str">
            <v>MILTON</v>
          </cell>
          <cell r="I22">
            <v>119.92942532251878</v>
          </cell>
          <cell r="J22">
            <v>9762</v>
          </cell>
          <cell r="K22">
            <v>1946</v>
          </cell>
          <cell r="L22">
            <v>893</v>
          </cell>
        </row>
        <row r="23">
          <cell r="A23">
            <v>412035220</v>
          </cell>
          <cell r="B23">
            <v>412035</v>
          </cell>
          <cell r="C23">
            <v>412</v>
          </cell>
          <cell r="D23" t="str">
            <v>ACADEMY OF THE PACIFIC RIM CHARTER PUBLIC</v>
          </cell>
          <cell r="E23">
            <v>35</v>
          </cell>
          <cell r="F23" t="str">
            <v>BOSTON</v>
          </cell>
          <cell r="G23">
            <v>220</v>
          </cell>
          <cell r="H23" t="str">
            <v>NORWOOD</v>
          </cell>
          <cell r="I23">
            <v>124.30694467665559</v>
          </cell>
          <cell r="J23">
            <v>9762</v>
          </cell>
          <cell r="K23">
            <v>2373</v>
          </cell>
          <cell r="L23">
            <v>893</v>
          </cell>
        </row>
        <row r="24">
          <cell r="A24">
            <v>412035244</v>
          </cell>
          <cell r="B24">
            <v>412035</v>
          </cell>
          <cell r="C24">
            <v>412</v>
          </cell>
          <cell r="D24" t="str">
            <v>ACADEMY OF THE PACIFIC RIM CHARTER PUBLIC</v>
          </cell>
          <cell r="E24">
            <v>35</v>
          </cell>
          <cell r="F24" t="str">
            <v>BOSTON</v>
          </cell>
          <cell r="G24">
            <v>244</v>
          </cell>
          <cell r="H24" t="str">
            <v>RANDOLPH</v>
          </cell>
          <cell r="I24">
            <v>131.49771700717613</v>
          </cell>
          <cell r="J24">
            <v>10296</v>
          </cell>
          <cell r="K24">
            <v>3243</v>
          </cell>
          <cell r="L24">
            <v>893</v>
          </cell>
        </row>
        <row r="25">
          <cell r="A25">
            <v>413114091</v>
          </cell>
          <cell r="B25">
            <v>413114</v>
          </cell>
          <cell r="C25">
            <v>413</v>
          </cell>
          <cell r="D25" t="str">
            <v>FOUR RIVERS CHARTER PUBLIC</v>
          </cell>
          <cell r="E25">
            <v>114</v>
          </cell>
          <cell r="F25" t="str">
            <v>GREENFIELD</v>
          </cell>
          <cell r="G25">
            <v>91</v>
          </cell>
          <cell r="H25" t="str">
            <v>ERVING</v>
          </cell>
          <cell r="I25">
            <v>158.08909651941644</v>
          </cell>
          <cell r="J25">
            <v>8722</v>
          </cell>
          <cell r="K25">
            <v>5067</v>
          </cell>
          <cell r="L25">
            <v>893</v>
          </cell>
        </row>
        <row r="26">
          <cell r="A26">
            <v>413114114</v>
          </cell>
          <cell r="B26">
            <v>413114</v>
          </cell>
          <cell r="C26">
            <v>413</v>
          </cell>
          <cell r="D26" t="str">
            <v>FOUR RIVERS CHARTER PUBLIC</v>
          </cell>
          <cell r="E26">
            <v>114</v>
          </cell>
          <cell r="F26" t="str">
            <v>GREENFIELD</v>
          </cell>
          <cell r="G26">
            <v>114</v>
          </cell>
          <cell r="H26" t="str">
            <v>GREENFIELD</v>
          </cell>
          <cell r="I26">
            <v>119.71725945762716</v>
          </cell>
          <cell r="J26">
            <v>9479</v>
          </cell>
          <cell r="K26">
            <v>1869</v>
          </cell>
          <cell r="L26">
            <v>893</v>
          </cell>
        </row>
        <row r="27">
          <cell r="A27">
            <v>413114117</v>
          </cell>
          <cell r="B27">
            <v>413114</v>
          </cell>
          <cell r="C27">
            <v>413</v>
          </cell>
          <cell r="D27" t="str">
            <v>FOUR RIVERS CHARTER PUBLIC</v>
          </cell>
          <cell r="E27">
            <v>114</v>
          </cell>
          <cell r="F27" t="str">
            <v>GREENFIELD</v>
          </cell>
          <cell r="G27">
            <v>117</v>
          </cell>
          <cell r="H27" t="str">
            <v>HADLEY</v>
          </cell>
          <cell r="I27">
            <v>116.2824245793208</v>
          </cell>
          <cell r="J27">
            <v>11943</v>
          </cell>
          <cell r="K27">
            <v>1945</v>
          </cell>
          <cell r="L27">
            <v>893</v>
          </cell>
        </row>
        <row r="28">
          <cell r="A28">
            <v>413114210</v>
          </cell>
          <cell r="B28">
            <v>413114</v>
          </cell>
          <cell r="C28">
            <v>413</v>
          </cell>
          <cell r="D28" t="str">
            <v>FOUR RIVERS CHARTER PUBLIC</v>
          </cell>
          <cell r="E28">
            <v>114</v>
          </cell>
          <cell r="F28" t="str">
            <v>GREENFIELD</v>
          </cell>
          <cell r="G28">
            <v>210</v>
          </cell>
          <cell r="H28" t="str">
            <v>NORTHAMPTON</v>
          </cell>
          <cell r="I28">
            <v>119.04686916163105</v>
          </cell>
          <cell r="J28">
            <v>11943</v>
          </cell>
          <cell r="K28">
            <v>2275</v>
          </cell>
          <cell r="L28">
            <v>893</v>
          </cell>
        </row>
        <row r="29">
          <cell r="A29">
            <v>413114605</v>
          </cell>
          <cell r="B29">
            <v>413114</v>
          </cell>
          <cell r="C29">
            <v>413</v>
          </cell>
          <cell r="D29" t="str">
            <v>FOUR RIVERS CHARTER PUBLIC</v>
          </cell>
          <cell r="E29">
            <v>114</v>
          </cell>
          <cell r="F29" t="str">
            <v>GREENFIELD</v>
          </cell>
          <cell r="G29">
            <v>605</v>
          </cell>
          <cell r="H29" t="str">
            <v>AMHERST PELHAM</v>
          </cell>
          <cell r="I29">
            <v>162.49198043206465</v>
          </cell>
          <cell r="J29">
            <v>10592</v>
          </cell>
          <cell r="K29">
            <v>6619</v>
          </cell>
          <cell r="L29">
            <v>893</v>
          </cell>
        </row>
        <row r="30">
          <cell r="A30">
            <v>413114670</v>
          </cell>
          <cell r="B30">
            <v>413114</v>
          </cell>
          <cell r="C30">
            <v>413</v>
          </cell>
          <cell r="D30" t="str">
            <v>FOUR RIVERS CHARTER PUBLIC</v>
          </cell>
          <cell r="E30">
            <v>114</v>
          </cell>
          <cell r="F30" t="str">
            <v>GREENFIELD</v>
          </cell>
          <cell r="G30">
            <v>670</v>
          </cell>
          <cell r="H30" t="str">
            <v>FRONTIER</v>
          </cell>
          <cell r="I30">
            <v>153.15126389008336</v>
          </cell>
          <cell r="J30">
            <v>9191</v>
          </cell>
          <cell r="K30">
            <v>4885</v>
          </cell>
          <cell r="L30">
            <v>893</v>
          </cell>
        </row>
        <row r="31">
          <cell r="A31">
            <v>413114674</v>
          </cell>
          <cell r="B31">
            <v>413114</v>
          </cell>
          <cell r="C31">
            <v>413</v>
          </cell>
          <cell r="D31" t="str">
            <v>FOUR RIVERS CHARTER PUBLIC</v>
          </cell>
          <cell r="E31">
            <v>114</v>
          </cell>
          <cell r="F31" t="str">
            <v>GREENFIELD</v>
          </cell>
          <cell r="G31">
            <v>674</v>
          </cell>
          <cell r="H31" t="str">
            <v>GILL MONTAGUE</v>
          </cell>
          <cell r="I31">
            <v>132.96607916357098</v>
          </cell>
          <cell r="J31">
            <v>9217</v>
          </cell>
          <cell r="K31">
            <v>3038</v>
          </cell>
          <cell r="L31">
            <v>893</v>
          </cell>
        </row>
        <row r="32">
          <cell r="A32">
            <v>413114683</v>
          </cell>
          <cell r="B32">
            <v>413114</v>
          </cell>
          <cell r="C32">
            <v>413</v>
          </cell>
          <cell r="D32" t="str">
            <v>FOUR RIVERS CHARTER PUBLIC</v>
          </cell>
          <cell r="E32">
            <v>114</v>
          </cell>
          <cell r="F32" t="str">
            <v>GREENFIELD</v>
          </cell>
          <cell r="G32">
            <v>683</v>
          </cell>
          <cell r="H32" t="str">
            <v>HAMPSHIRE</v>
          </cell>
          <cell r="I32">
            <v>131.18320215432755</v>
          </cell>
          <cell r="J32">
            <v>8416</v>
          </cell>
          <cell r="K32">
            <v>2624</v>
          </cell>
          <cell r="L32">
            <v>893</v>
          </cell>
        </row>
        <row r="33">
          <cell r="A33">
            <v>413114717</v>
          </cell>
          <cell r="B33">
            <v>413114</v>
          </cell>
          <cell r="C33">
            <v>413</v>
          </cell>
          <cell r="D33" t="str">
            <v>FOUR RIVERS CHARTER PUBLIC</v>
          </cell>
          <cell r="E33">
            <v>114</v>
          </cell>
          <cell r="F33" t="str">
            <v>GREENFIELD</v>
          </cell>
          <cell r="G33">
            <v>717</v>
          </cell>
          <cell r="H33" t="str">
            <v>MOHAWK TRAIL</v>
          </cell>
          <cell r="I33">
            <v>141.53819683118658</v>
          </cell>
          <cell r="J33">
            <v>9332</v>
          </cell>
          <cell r="K33">
            <v>3876</v>
          </cell>
          <cell r="L33">
            <v>893</v>
          </cell>
        </row>
        <row r="34">
          <cell r="A34">
            <v>413114720</v>
          </cell>
          <cell r="B34">
            <v>413114</v>
          </cell>
          <cell r="C34">
            <v>413</v>
          </cell>
          <cell r="D34" t="str">
            <v>FOUR RIVERS CHARTER PUBLIC</v>
          </cell>
          <cell r="E34">
            <v>114</v>
          </cell>
          <cell r="F34" t="str">
            <v>GREENFIELD</v>
          </cell>
          <cell r="G34">
            <v>720</v>
          </cell>
          <cell r="H34" t="str">
            <v>NARRAGANSETT</v>
          </cell>
          <cell r="I34">
            <v>122.59116774842383</v>
          </cell>
          <cell r="J34">
            <v>9241</v>
          </cell>
          <cell r="K34">
            <v>2088</v>
          </cell>
          <cell r="L34">
            <v>893</v>
          </cell>
        </row>
        <row r="35">
          <cell r="A35">
            <v>413114750</v>
          </cell>
          <cell r="B35">
            <v>413114</v>
          </cell>
          <cell r="C35">
            <v>413</v>
          </cell>
          <cell r="D35" t="str">
            <v>FOUR RIVERS CHARTER PUBLIC</v>
          </cell>
          <cell r="E35">
            <v>114</v>
          </cell>
          <cell r="F35" t="str">
            <v>GREENFIELD</v>
          </cell>
          <cell r="G35">
            <v>750</v>
          </cell>
          <cell r="H35" t="str">
            <v>PIONEER</v>
          </cell>
          <cell r="I35">
            <v>150.9309134616023</v>
          </cell>
          <cell r="J35">
            <v>9785</v>
          </cell>
          <cell r="K35">
            <v>4984</v>
          </cell>
          <cell r="L35">
            <v>893</v>
          </cell>
        </row>
        <row r="36">
          <cell r="A36">
            <v>413114755</v>
          </cell>
          <cell r="B36">
            <v>413114</v>
          </cell>
          <cell r="C36">
            <v>413</v>
          </cell>
          <cell r="D36" t="str">
            <v>FOUR RIVERS CHARTER PUBLIC</v>
          </cell>
          <cell r="E36">
            <v>114</v>
          </cell>
          <cell r="F36" t="str">
            <v>GREENFIELD</v>
          </cell>
          <cell r="G36">
            <v>755</v>
          </cell>
          <cell r="H36" t="str">
            <v>RALPH C MAHAR</v>
          </cell>
          <cell r="I36">
            <v>124.9307173928862</v>
          </cell>
          <cell r="J36">
            <v>8585</v>
          </cell>
          <cell r="K36">
            <v>2140</v>
          </cell>
          <cell r="L36">
            <v>893</v>
          </cell>
        </row>
        <row r="37">
          <cell r="A37">
            <v>414603063</v>
          </cell>
          <cell r="B37">
            <v>414603</v>
          </cell>
          <cell r="C37">
            <v>414</v>
          </cell>
          <cell r="D37" t="str">
            <v>BERKSHIRE ARTS AND TECHNOLOGY CHARTER PUBLIC</v>
          </cell>
          <cell r="E37">
            <v>603</v>
          </cell>
          <cell r="F37" t="str">
            <v>ADAMS CHESHIRE</v>
          </cell>
          <cell r="G37">
            <v>63</v>
          </cell>
          <cell r="H37" t="str">
            <v>CLARKSBURG</v>
          </cell>
          <cell r="I37">
            <v>105.41702134062669</v>
          </cell>
          <cell r="J37">
            <v>10431</v>
          </cell>
          <cell r="K37">
            <v>565</v>
          </cell>
          <cell r="L37">
            <v>893</v>
          </cell>
        </row>
        <row r="38">
          <cell r="A38">
            <v>414603098</v>
          </cell>
          <cell r="B38">
            <v>414603</v>
          </cell>
          <cell r="C38">
            <v>414</v>
          </cell>
          <cell r="D38" t="str">
            <v>BERKSHIRE ARTS AND TECHNOLOGY CHARTER PUBLIC</v>
          </cell>
          <cell r="E38">
            <v>603</v>
          </cell>
          <cell r="F38" t="str">
            <v>ADAMS CHESHIRE</v>
          </cell>
          <cell r="G38">
            <v>98</v>
          </cell>
          <cell r="H38" t="str">
            <v>FLORIDA</v>
          </cell>
          <cell r="I38">
            <v>143.56287764432497</v>
          </cell>
          <cell r="J38">
            <v>9255</v>
          </cell>
          <cell r="K38">
            <v>4032</v>
          </cell>
          <cell r="L38">
            <v>893</v>
          </cell>
        </row>
        <row r="39">
          <cell r="A39">
            <v>414603121</v>
          </cell>
          <cell r="B39">
            <v>414603</v>
          </cell>
          <cell r="C39">
            <v>414</v>
          </cell>
          <cell r="D39" t="str">
            <v>BERKSHIRE ARTS AND TECHNOLOGY CHARTER PUBLIC</v>
          </cell>
          <cell r="E39">
            <v>603</v>
          </cell>
          <cell r="F39" t="str">
            <v>ADAMS CHESHIRE</v>
          </cell>
          <cell r="G39">
            <v>121</v>
          </cell>
          <cell r="H39" t="str">
            <v>HANCOCK</v>
          </cell>
          <cell r="I39">
            <v>124.97820629994705</v>
          </cell>
          <cell r="J39">
            <v>9255</v>
          </cell>
          <cell r="K39">
            <v>2312</v>
          </cell>
          <cell r="L39">
            <v>893</v>
          </cell>
        </row>
        <row r="40">
          <cell r="A40">
            <v>414603148</v>
          </cell>
          <cell r="B40">
            <v>414603</v>
          </cell>
          <cell r="C40">
            <v>414</v>
          </cell>
          <cell r="D40" t="str">
            <v>BERKSHIRE ARTS AND TECHNOLOGY CHARTER PUBLIC</v>
          </cell>
          <cell r="E40">
            <v>603</v>
          </cell>
          <cell r="F40" t="str">
            <v>ADAMS CHESHIRE</v>
          </cell>
          <cell r="G40">
            <v>148</v>
          </cell>
          <cell r="H40" t="str">
            <v>LANESBOROUGH</v>
          </cell>
          <cell r="I40">
            <v>145.19342770958522</v>
          </cell>
          <cell r="J40">
            <v>9262</v>
          </cell>
          <cell r="K40">
            <v>4186</v>
          </cell>
          <cell r="L40">
            <v>893</v>
          </cell>
        </row>
        <row r="41">
          <cell r="A41">
            <v>414603150</v>
          </cell>
          <cell r="B41">
            <v>414603</v>
          </cell>
          <cell r="C41">
            <v>414</v>
          </cell>
          <cell r="D41" t="str">
            <v>BERKSHIRE ARTS AND TECHNOLOGY CHARTER PUBLIC</v>
          </cell>
          <cell r="E41">
            <v>603</v>
          </cell>
          <cell r="F41" t="str">
            <v>ADAMS CHESHIRE</v>
          </cell>
          <cell r="G41">
            <v>150</v>
          </cell>
          <cell r="H41" t="str">
            <v>LEE</v>
          </cell>
          <cell r="I41">
            <v>140.16284813025547</v>
          </cell>
          <cell r="J41">
            <v>10592</v>
          </cell>
          <cell r="K41">
            <v>4254</v>
          </cell>
          <cell r="L41">
            <v>893</v>
          </cell>
        </row>
        <row r="42">
          <cell r="A42">
            <v>414603209</v>
          </cell>
          <cell r="B42">
            <v>414603</v>
          </cell>
          <cell r="C42">
            <v>414</v>
          </cell>
          <cell r="D42" t="str">
            <v>BERKSHIRE ARTS AND TECHNOLOGY CHARTER PUBLIC</v>
          </cell>
          <cell r="E42">
            <v>603</v>
          </cell>
          <cell r="F42" t="str">
            <v>ADAMS CHESHIRE</v>
          </cell>
          <cell r="G42">
            <v>209</v>
          </cell>
          <cell r="H42" t="str">
            <v>NORTH ADAMS</v>
          </cell>
          <cell r="I42">
            <v>116.11067470468682</v>
          </cell>
          <cell r="J42">
            <v>10415</v>
          </cell>
          <cell r="K42">
            <v>1678</v>
          </cell>
          <cell r="L42">
            <v>893</v>
          </cell>
        </row>
        <row r="43">
          <cell r="A43">
            <v>414603236</v>
          </cell>
          <cell r="B43">
            <v>414603</v>
          </cell>
          <cell r="C43">
            <v>414</v>
          </cell>
          <cell r="D43" t="str">
            <v>BERKSHIRE ARTS AND TECHNOLOGY CHARTER PUBLIC</v>
          </cell>
          <cell r="E43">
            <v>603</v>
          </cell>
          <cell r="F43" t="str">
            <v>ADAMS CHESHIRE</v>
          </cell>
          <cell r="G43">
            <v>236</v>
          </cell>
          <cell r="H43" t="str">
            <v>PITTSFIELD</v>
          </cell>
          <cell r="I43">
            <v>109.65255681446531</v>
          </cell>
          <cell r="J43">
            <v>9852</v>
          </cell>
          <cell r="K43">
            <v>951</v>
          </cell>
          <cell r="L43">
            <v>893</v>
          </cell>
        </row>
        <row r="44">
          <cell r="A44">
            <v>414603263</v>
          </cell>
          <cell r="B44">
            <v>414603</v>
          </cell>
          <cell r="C44">
            <v>414</v>
          </cell>
          <cell r="D44" t="str">
            <v>BERKSHIRE ARTS AND TECHNOLOGY CHARTER PUBLIC</v>
          </cell>
          <cell r="E44">
            <v>603</v>
          </cell>
          <cell r="F44" t="str">
            <v>ADAMS CHESHIRE</v>
          </cell>
          <cell r="G44">
            <v>263</v>
          </cell>
          <cell r="H44" t="str">
            <v>SAVOY</v>
          </cell>
          <cell r="I44">
            <v>137.0276297799405</v>
          </cell>
          <cell r="J44">
            <v>8839</v>
          </cell>
          <cell r="K44">
            <v>3273</v>
          </cell>
          <cell r="L44">
            <v>893</v>
          </cell>
        </row>
        <row r="45">
          <cell r="A45">
            <v>414603603</v>
          </cell>
          <cell r="B45">
            <v>414603</v>
          </cell>
          <cell r="C45">
            <v>414</v>
          </cell>
          <cell r="D45" t="str">
            <v>BERKSHIRE ARTS AND TECHNOLOGY CHARTER PUBLIC</v>
          </cell>
          <cell r="E45">
            <v>603</v>
          </cell>
          <cell r="F45" t="str">
            <v>ADAMS CHESHIRE</v>
          </cell>
          <cell r="G45">
            <v>603</v>
          </cell>
          <cell r="H45" t="str">
            <v>ADAMS CHESHIRE</v>
          </cell>
          <cell r="I45">
            <v>108.14987748100577</v>
          </cell>
          <cell r="J45">
            <v>10340</v>
          </cell>
          <cell r="K45">
            <v>843</v>
          </cell>
          <cell r="L45">
            <v>893</v>
          </cell>
        </row>
        <row r="46">
          <cell r="A46">
            <v>414603635</v>
          </cell>
          <cell r="B46">
            <v>414603</v>
          </cell>
          <cell r="C46">
            <v>414</v>
          </cell>
          <cell r="D46" t="str">
            <v>BERKSHIRE ARTS AND TECHNOLOGY CHARTER PUBLIC</v>
          </cell>
          <cell r="E46">
            <v>603</v>
          </cell>
          <cell r="F46" t="str">
            <v>ADAMS CHESHIRE</v>
          </cell>
          <cell r="G46">
            <v>635</v>
          </cell>
          <cell r="H46" t="str">
            <v>CENTRAL BERKSHIRE</v>
          </cell>
          <cell r="I46">
            <v>128.64593913107444</v>
          </cell>
          <cell r="J46">
            <v>10059</v>
          </cell>
          <cell r="K46">
            <v>2881</v>
          </cell>
          <cell r="L46">
            <v>893</v>
          </cell>
        </row>
        <row r="47">
          <cell r="A47">
            <v>414603672</v>
          </cell>
          <cell r="B47">
            <v>414603</v>
          </cell>
          <cell r="C47">
            <v>414</v>
          </cell>
          <cell r="D47" t="str">
            <v>BERKSHIRE ARTS AND TECHNOLOGY CHARTER PUBLIC</v>
          </cell>
          <cell r="E47">
            <v>603</v>
          </cell>
          <cell r="F47" t="str">
            <v>ADAMS CHESHIRE</v>
          </cell>
          <cell r="G47">
            <v>672</v>
          </cell>
          <cell r="H47" t="str">
            <v>GATEWAY</v>
          </cell>
          <cell r="I47">
            <v>126.69867304379612</v>
          </cell>
          <cell r="J47">
            <v>7592</v>
          </cell>
          <cell r="K47">
            <v>2027</v>
          </cell>
          <cell r="L47">
            <v>893</v>
          </cell>
        </row>
        <row r="48">
          <cell r="A48">
            <v>414603715</v>
          </cell>
          <cell r="B48">
            <v>414603</v>
          </cell>
          <cell r="C48">
            <v>414</v>
          </cell>
          <cell r="D48" t="str">
            <v>BERKSHIRE ARTS AND TECHNOLOGY CHARTER PUBLIC</v>
          </cell>
          <cell r="E48">
            <v>603</v>
          </cell>
          <cell r="F48" t="str">
            <v>ADAMS CHESHIRE</v>
          </cell>
          <cell r="G48">
            <v>715</v>
          </cell>
          <cell r="H48" t="str">
            <v>MOUNT GREYLOCK</v>
          </cell>
          <cell r="I48">
            <v>184.3198599155853</v>
          </cell>
          <cell r="J48">
            <v>9460</v>
          </cell>
          <cell r="K48">
            <v>7977</v>
          </cell>
          <cell r="L48">
            <v>893</v>
          </cell>
        </row>
        <row r="49">
          <cell r="A49">
            <v>416035035</v>
          </cell>
          <cell r="B49">
            <v>416035</v>
          </cell>
          <cell r="C49">
            <v>416</v>
          </cell>
          <cell r="D49" t="str">
            <v>BOSTON PREPARATORY CHARTER PUBLIC SCHOOL</v>
          </cell>
          <cell r="E49">
            <v>35</v>
          </cell>
          <cell r="F49" t="str">
            <v>BOSTON</v>
          </cell>
          <cell r="G49">
            <v>35</v>
          </cell>
          <cell r="H49" t="str">
            <v>BOSTON</v>
          </cell>
          <cell r="I49">
            <v>114.92582617034319</v>
          </cell>
          <cell r="J49">
            <v>11324</v>
          </cell>
          <cell r="K49">
            <v>1690</v>
          </cell>
          <cell r="L49">
            <v>893</v>
          </cell>
        </row>
        <row r="50">
          <cell r="A50">
            <v>416035073</v>
          </cell>
          <cell r="B50">
            <v>416035</v>
          </cell>
          <cell r="C50">
            <v>416</v>
          </cell>
          <cell r="D50" t="str">
            <v>BOSTON PREPARATORY CHARTER PUBLIC SCHOOL</v>
          </cell>
          <cell r="E50">
            <v>35</v>
          </cell>
          <cell r="F50" t="str">
            <v>BOSTON</v>
          </cell>
          <cell r="G50">
            <v>73</v>
          </cell>
          <cell r="H50" t="str">
            <v>DEDHAM</v>
          </cell>
          <cell r="I50">
            <v>150.6383477842169</v>
          </cell>
          <cell r="J50">
            <v>12627</v>
          </cell>
          <cell r="K50">
            <v>6394</v>
          </cell>
          <cell r="L50">
            <v>893</v>
          </cell>
        </row>
        <row r="51">
          <cell r="A51">
            <v>416035285</v>
          </cell>
          <cell r="B51">
            <v>416035</v>
          </cell>
          <cell r="C51">
            <v>416</v>
          </cell>
          <cell r="D51" t="str">
            <v>BOSTON PREPARATORY CHARTER PUBLIC SCHOOL</v>
          </cell>
          <cell r="E51">
            <v>35</v>
          </cell>
          <cell r="F51" t="str">
            <v>BOSTON</v>
          </cell>
          <cell r="G51">
            <v>285</v>
          </cell>
          <cell r="H51" t="str">
            <v>STOUGHTON</v>
          </cell>
          <cell r="I51">
            <v>113.47611078016399</v>
          </cell>
          <cell r="J51">
            <v>9762</v>
          </cell>
          <cell r="K51">
            <v>1316</v>
          </cell>
          <cell r="L51">
            <v>893</v>
          </cell>
        </row>
        <row r="52">
          <cell r="A52">
            <v>416035336</v>
          </cell>
          <cell r="B52">
            <v>416035</v>
          </cell>
          <cell r="C52">
            <v>416</v>
          </cell>
          <cell r="D52" t="str">
            <v>BOSTON PREPARATORY CHARTER PUBLIC SCHOOL</v>
          </cell>
          <cell r="E52">
            <v>35</v>
          </cell>
          <cell r="F52" t="str">
            <v>BOSTON</v>
          </cell>
          <cell r="G52">
            <v>336</v>
          </cell>
          <cell r="H52" t="str">
            <v>WEYMOUTH</v>
          </cell>
          <cell r="I52">
            <v>100</v>
          </cell>
          <cell r="J52">
            <v>12627</v>
          </cell>
          <cell r="K52">
            <v>0</v>
          </cell>
          <cell r="L52">
            <v>893</v>
          </cell>
        </row>
        <row r="53">
          <cell r="A53">
            <v>417035035</v>
          </cell>
          <cell r="B53">
            <v>417035</v>
          </cell>
          <cell r="C53">
            <v>417</v>
          </cell>
          <cell r="D53" t="str">
            <v>BRIDGE BOSTON</v>
          </cell>
          <cell r="E53">
            <v>35</v>
          </cell>
          <cell r="F53" t="str">
            <v>BOSTON</v>
          </cell>
          <cell r="G53">
            <v>35</v>
          </cell>
          <cell r="H53" t="str">
            <v>BOSTON</v>
          </cell>
          <cell r="I53">
            <v>114.92582617034319</v>
          </cell>
          <cell r="J53">
            <v>12006</v>
          </cell>
          <cell r="K53">
            <v>1792</v>
          </cell>
          <cell r="L53">
            <v>893</v>
          </cell>
        </row>
        <row r="54">
          <cell r="A54">
            <v>417035046</v>
          </cell>
          <cell r="B54">
            <v>417035</v>
          </cell>
          <cell r="C54">
            <v>417</v>
          </cell>
          <cell r="D54" t="str">
            <v>BRIDGE BOSTON</v>
          </cell>
          <cell r="E54">
            <v>35</v>
          </cell>
          <cell r="F54" t="str">
            <v>BOSTON</v>
          </cell>
          <cell r="G54">
            <v>46</v>
          </cell>
          <cell r="H54" t="str">
            <v>BROOKLINE</v>
          </cell>
          <cell r="I54">
            <v>166.04491072418494</v>
          </cell>
          <cell r="J54">
            <v>11226</v>
          </cell>
          <cell r="K54">
            <v>7414</v>
          </cell>
          <cell r="L54">
            <v>893</v>
          </cell>
        </row>
        <row r="55">
          <cell r="A55">
            <v>418100014</v>
          </cell>
          <cell r="B55">
            <v>418100</v>
          </cell>
          <cell r="C55">
            <v>418</v>
          </cell>
          <cell r="D55" t="str">
            <v>CHRISTA MCAULIFFE REGIONAL CHARTER PUBLIC</v>
          </cell>
          <cell r="E55">
            <v>100</v>
          </cell>
          <cell r="F55" t="str">
            <v>FRAMINGHAM</v>
          </cell>
          <cell r="G55">
            <v>14</v>
          </cell>
          <cell r="H55" t="str">
            <v>ASHLAND</v>
          </cell>
          <cell r="I55">
            <v>121.97543910556776</v>
          </cell>
          <cell r="J55">
            <v>8233</v>
          </cell>
          <cell r="K55">
            <v>1809</v>
          </cell>
          <cell r="L55">
            <v>893</v>
          </cell>
        </row>
        <row r="56">
          <cell r="A56">
            <v>418100088</v>
          </cell>
          <cell r="B56">
            <v>418100</v>
          </cell>
          <cell r="C56">
            <v>418</v>
          </cell>
          <cell r="D56" t="str">
            <v>CHRISTA MCAULIFFE REGIONAL CHARTER PUBLIC</v>
          </cell>
          <cell r="E56">
            <v>100</v>
          </cell>
          <cell r="F56" t="str">
            <v>FRAMINGHAM</v>
          </cell>
          <cell r="G56">
            <v>88</v>
          </cell>
          <cell r="H56" t="str">
            <v>EASTON</v>
          </cell>
          <cell r="I56">
            <v>117.27573746016604</v>
          </cell>
          <cell r="J56">
            <v>8024</v>
          </cell>
          <cell r="K56">
            <v>1386</v>
          </cell>
          <cell r="L56">
            <v>893</v>
          </cell>
        </row>
        <row r="57">
          <cell r="A57">
            <v>418100100</v>
          </cell>
          <cell r="B57">
            <v>418100</v>
          </cell>
          <cell r="C57">
            <v>418</v>
          </cell>
          <cell r="D57" t="str">
            <v>CHRISTA MCAULIFFE REGIONAL CHARTER PUBLIC</v>
          </cell>
          <cell r="E57">
            <v>100</v>
          </cell>
          <cell r="F57" t="str">
            <v>FRAMINGHAM</v>
          </cell>
          <cell r="G57">
            <v>100</v>
          </cell>
          <cell r="H57" t="str">
            <v>FRAMINGHAM</v>
          </cell>
          <cell r="I57">
            <v>138.59864628684042</v>
          </cell>
          <cell r="J57">
            <v>8932</v>
          </cell>
          <cell r="K57">
            <v>3448</v>
          </cell>
          <cell r="L57">
            <v>893</v>
          </cell>
        </row>
        <row r="58">
          <cell r="A58">
            <v>418100101</v>
          </cell>
          <cell r="B58">
            <v>418100</v>
          </cell>
          <cell r="C58">
            <v>418</v>
          </cell>
          <cell r="D58" t="str">
            <v>CHRISTA MCAULIFFE REGIONAL CHARTER PUBLIC</v>
          </cell>
          <cell r="E58">
            <v>100</v>
          </cell>
          <cell r="F58" t="str">
            <v>FRAMINGHAM</v>
          </cell>
          <cell r="G58">
            <v>101</v>
          </cell>
          <cell r="H58" t="str">
            <v>FRANKLIN</v>
          </cell>
          <cell r="I58">
            <v>107.8348750790026</v>
          </cell>
          <cell r="J58">
            <v>8024</v>
          </cell>
          <cell r="K58">
            <v>629</v>
          </cell>
          <cell r="L58">
            <v>893</v>
          </cell>
        </row>
        <row r="59">
          <cell r="A59">
            <v>418100136</v>
          </cell>
          <cell r="B59">
            <v>418100</v>
          </cell>
          <cell r="C59">
            <v>418</v>
          </cell>
          <cell r="D59" t="str">
            <v>CHRISTA MCAULIFFE REGIONAL CHARTER PUBLIC</v>
          </cell>
          <cell r="E59">
            <v>100</v>
          </cell>
          <cell r="F59" t="str">
            <v>FRAMINGHAM</v>
          </cell>
          <cell r="G59">
            <v>136</v>
          </cell>
          <cell r="H59" t="str">
            <v>HOLLISTON</v>
          </cell>
          <cell r="I59">
            <v>124.23152715862915</v>
          </cell>
          <cell r="J59">
            <v>8277</v>
          </cell>
          <cell r="K59">
            <v>2006</v>
          </cell>
          <cell r="L59">
            <v>893</v>
          </cell>
        </row>
        <row r="60">
          <cell r="A60">
            <v>418100139</v>
          </cell>
          <cell r="B60">
            <v>418100</v>
          </cell>
          <cell r="C60">
            <v>418</v>
          </cell>
          <cell r="D60" t="str">
            <v>CHRISTA MCAULIFFE REGIONAL CHARTER PUBLIC</v>
          </cell>
          <cell r="E60">
            <v>100</v>
          </cell>
          <cell r="F60" t="str">
            <v>FRAMINGHAM</v>
          </cell>
          <cell r="G60">
            <v>139</v>
          </cell>
          <cell r="H60" t="str">
            <v>HOPKINTON</v>
          </cell>
          <cell r="I60">
            <v>124.96834066573466</v>
          </cell>
          <cell r="J60">
            <v>8024</v>
          </cell>
          <cell r="K60">
            <v>2003</v>
          </cell>
          <cell r="L60">
            <v>893</v>
          </cell>
        </row>
        <row r="61">
          <cell r="A61">
            <v>418100170</v>
          </cell>
          <cell r="B61">
            <v>418100</v>
          </cell>
          <cell r="C61">
            <v>418</v>
          </cell>
          <cell r="D61" t="str">
            <v>CHRISTA MCAULIFFE REGIONAL CHARTER PUBLIC</v>
          </cell>
          <cell r="E61">
            <v>100</v>
          </cell>
          <cell r="F61" t="str">
            <v>FRAMINGHAM</v>
          </cell>
          <cell r="G61">
            <v>170</v>
          </cell>
          <cell r="H61" t="str">
            <v>MARLBOROUGH</v>
          </cell>
          <cell r="I61">
            <v>125.34978952499777</v>
          </cell>
          <cell r="J61">
            <v>9207</v>
          </cell>
          <cell r="K61">
            <v>2334</v>
          </cell>
          <cell r="L61">
            <v>893</v>
          </cell>
        </row>
        <row r="62">
          <cell r="A62">
            <v>418100175</v>
          </cell>
          <cell r="B62">
            <v>418100</v>
          </cell>
          <cell r="C62">
            <v>418</v>
          </cell>
          <cell r="D62" t="str">
            <v>CHRISTA MCAULIFFE REGIONAL CHARTER PUBLIC</v>
          </cell>
          <cell r="E62">
            <v>100</v>
          </cell>
          <cell r="F62" t="str">
            <v>FRAMINGHAM</v>
          </cell>
          <cell r="G62">
            <v>175</v>
          </cell>
          <cell r="H62" t="str">
            <v>MEDFIELD</v>
          </cell>
          <cell r="I62">
            <v>121.27360125373143</v>
          </cell>
          <cell r="J62">
            <v>8024</v>
          </cell>
          <cell r="K62">
            <v>1707</v>
          </cell>
          <cell r="L62">
            <v>893</v>
          </cell>
        </row>
        <row r="63">
          <cell r="A63">
            <v>418100177</v>
          </cell>
          <cell r="B63">
            <v>418100</v>
          </cell>
          <cell r="C63">
            <v>418</v>
          </cell>
          <cell r="D63" t="str">
            <v>CHRISTA MCAULIFFE REGIONAL CHARTER PUBLIC</v>
          </cell>
          <cell r="E63">
            <v>100</v>
          </cell>
          <cell r="F63" t="str">
            <v>FRAMINGHAM</v>
          </cell>
          <cell r="G63">
            <v>177</v>
          </cell>
          <cell r="H63" t="str">
            <v>MEDWAY</v>
          </cell>
          <cell r="I63">
            <v>122.09028683894347</v>
          </cell>
          <cell r="J63">
            <v>9207</v>
          </cell>
          <cell r="K63">
            <v>2034</v>
          </cell>
          <cell r="L63">
            <v>893</v>
          </cell>
        </row>
        <row r="64">
          <cell r="A64">
            <v>418100185</v>
          </cell>
          <cell r="B64">
            <v>418100</v>
          </cell>
          <cell r="C64">
            <v>418</v>
          </cell>
          <cell r="D64" t="str">
            <v>CHRISTA MCAULIFFE REGIONAL CHARTER PUBLIC</v>
          </cell>
          <cell r="E64">
            <v>100</v>
          </cell>
          <cell r="F64" t="str">
            <v>FRAMINGHAM</v>
          </cell>
          <cell r="G64">
            <v>185</v>
          </cell>
          <cell r="H64" t="str">
            <v>MILFORD</v>
          </cell>
          <cell r="I64">
            <v>110.10916614835938</v>
          </cell>
          <cell r="J64">
            <v>8024</v>
          </cell>
          <cell r="K64">
            <v>811</v>
          </cell>
          <cell r="L64">
            <v>893</v>
          </cell>
        </row>
        <row r="65">
          <cell r="A65">
            <v>418100187</v>
          </cell>
          <cell r="B65">
            <v>418100</v>
          </cell>
          <cell r="C65">
            <v>418</v>
          </cell>
          <cell r="D65" t="str">
            <v>CHRISTA MCAULIFFE REGIONAL CHARTER PUBLIC</v>
          </cell>
          <cell r="E65">
            <v>100</v>
          </cell>
          <cell r="F65" t="str">
            <v>FRAMINGHAM</v>
          </cell>
          <cell r="G65">
            <v>187</v>
          </cell>
          <cell r="H65" t="str">
            <v>MILLIS</v>
          </cell>
          <cell r="I65">
            <v>114.16941065480405</v>
          </cell>
          <cell r="J65">
            <v>11574</v>
          </cell>
          <cell r="K65">
            <v>1640</v>
          </cell>
          <cell r="L65">
            <v>893</v>
          </cell>
        </row>
        <row r="66">
          <cell r="A66">
            <v>418100198</v>
          </cell>
          <cell r="B66">
            <v>418100</v>
          </cell>
          <cell r="C66">
            <v>418</v>
          </cell>
          <cell r="D66" t="str">
            <v>CHRISTA MCAULIFFE REGIONAL CHARTER PUBLIC</v>
          </cell>
          <cell r="E66">
            <v>100</v>
          </cell>
          <cell r="F66" t="str">
            <v>FRAMINGHAM</v>
          </cell>
          <cell r="G66">
            <v>198</v>
          </cell>
          <cell r="H66" t="str">
            <v>NATICK</v>
          </cell>
          <cell r="I66">
            <v>123.4934493316111</v>
          </cell>
          <cell r="J66">
            <v>8142</v>
          </cell>
          <cell r="K66">
            <v>1913</v>
          </cell>
          <cell r="L66">
            <v>893</v>
          </cell>
        </row>
        <row r="67">
          <cell r="A67">
            <v>418100199</v>
          </cell>
          <cell r="B67">
            <v>418100</v>
          </cell>
          <cell r="C67">
            <v>418</v>
          </cell>
          <cell r="D67" t="str">
            <v>CHRISTA MCAULIFFE REGIONAL CHARTER PUBLIC</v>
          </cell>
          <cell r="E67">
            <v>100</v>
          </cell>
          <cell r="F67" t="str">
            <v>FRAMINGHAM</v>
          </cell>
          <cell r="G67">
            <v>199</v>
          </cell>
          <cell r="H67" t="str">
            <v>NEEDHAM</v>
          </cell>
          <cell r="I67">
            <v>138.61665590244476</v>
          </cell>
          <cell r="J67">
            <v>8024</v>
          </cell>
          <cell r="K67">
            <v>3099</v>
          </cell>
          <cell r="L67">
            <v>893</v>
          </cell>
        </row>
        <row r="68">
          <cell r="A68">
            <v>418100207</v>
          </cell>
          <cell r="B68">
            <v>418100</v>
          </cell>
          <cell r="C68">
            <v>418</v>
          </cell>
          <cell r="D68" t="str">
            <v>CHRISTA MCAULIFFE REGIONAL CHARTER PUBLIC</v>
          </cell>
          <cell r="E68">
            <v>100</v>
          </cell>
          <cell r="F68" t="str">
            <v>FRAMINGHAM</v>
          </cell>
          <cell r="G68">
            <v>207</v>
          </cell>
          <cell r="H68" t="str">
            <v>NEWTON</v>
          </cell>
          <cell r="I68">
            <v>157.5519839968961</v>
          </cell>
          <cell r="J68">
            <v>8024</v>
          </cell>
          <cell r="K68">
            <v>4618</v>
          </cell>
          <cell r="L68">
            <v>893</v>
          </cell>
        </row>
        <row r="69">
          <cell r="A69">
            <v>418100214</v>
          </cell>
          <cell r="B69">
            <v>418100</v>
          </cell>
          <cell r="C69">
            <v>418</v>
          </cell>
          <cell r="D69" t="str">
            <v>CHRISTA MCAULIFFE REGIONAL CHARTER PUBLIC</v>
          </cell>
          <cell r="E69">
            <v>100</v>
          </cell>
          <cell r="F69" t="str">
            <v>FRAMINGHAM</v>
          </cell>
          <cell r="G69">
            <v>214</v>
          </cell>
          <cell r="H69" t="str">
            <v>NORTHBRIDGE</v>
          </cell>
          <cell r="I69">
            <v>108.1351503733786</v>
          </cell>
          <cell r="J69">
            <v>8024</v>
          </cell>
          <cell r="K69">
            <v>653</v>
          </cell>
          <cell r="L69">
            <v>893</v>
          </cell>
        </row>
        <row r="70">
          <cell r="A70">
            <v>418100276</v>
          </cell>
          <cell r="B70">
            <v>418100</v>
          </cell>
          <cell r="C70">
            <v>418</v>
          </cell>
          <cell r="D70" t="str">
            <v>CHRISTA MCAULIFFE REGIONAL CHARTER PUBLIC</v>
          </cell>
          <cell r="E70">
            <v>100</v>
          </cell>
          <cell r="F70" t="str">
            <v>FRAMINGHAM</v>
          </cell>
          <cell r="G70">
            <v>276</v>
          </cell>
          <cell r="H70" t="str">
            <v>SOUTHBOROUGH</v>
          </cell>
          <cell r="I70">
            <v>155.62921469648725</v>
          </cell>
          <cell r="J70">
            <v>8024</v>
          </cell>
          <cell r="K70">
            <v>4464</v>
          </cell>
          <cell r="L70">
            <v>893</v>
          </cell>
        </row>
        <row r="71">
          <cell r="A71">
            <v>418100288</v>
          </cell>
          <cell r="B71">
            <v>418100</v>
          </cell>
          <cell r="C71">
            <v>418</v>
          </cell>
          <cell r="D71" t="str">
            <v>CHRISTA MCAULIFFE REGIONAL CHARTER PUBLIC</v>
          </cell>
          <cell r="E71">
            <v>100</v>
          </cell>
          <cell r="F71" t="str">
            <v>FRAMINGHAM</v>
          </cell>
          <cell r="G71">
            <v>288</v>
          </cell>
          <cell r="H71" t="str">
            <v>SUDBURY</v>
          </cell>
          <cell r="I71">
            <v>137.96613372650006</v>
          </cell>
          <cell r="J71">
            <v>8024</v>
          </cell>
          <cell r="K71">
            <v>3046</v>
          </cell>
          <cell r="L71">
            <v>893</v>
          </cell>
        </row>
        <row r="72">
          <cell r="A72">
            <v>418100314</v>
          </cell>
          <cell r="B72">
            <v>418100</v>
          </cell>
          <cell r="C72">
            <v>418</v>
          </cell>
          <cell r="D72" t="str">
            <v>CHRISTA MCAULIFFE REGIONAL CHARTER PUBLIC</v>
          </cell>
          <cell r="E72">
            <v>100</v>
          </cell>
          <cell r="F72" t="str">
            <v>FRAMINGHAM</v>
          </cell>
          <cell r="G72">
            <v>314</v>
          </cell>
          <cell r="H72" t="str">
            <v>WATERTOWN</v>
          </cell>
          <cell r="I72">
            <v>144.18100286049548</v>
          </cell>
          <cell r="J72">
            <v>8024</v>
          </cell>
          <cell r="K72">
            <v>3545</v>
          </cell>
          <cell r="L72">
            <v>893</v>
          </cell>
        </row>
        <row r="73">
          <cell r="A73">
            <v>418100315</v>
          </cell>
          <cell r="B73">
            <v>418100</v>
          </cell>
          <cell r="C73">
            <v>418</v>
          </cell>
          <cell r="D73" t="str">
            <v>CHRISTA MCAULIFFE REGIONAL CHARTER PUBLIC</v>
          </cell>
          <cell r="E73">
            <v>100</v>
          </cell>
          <cell r="F73" t="str">
            <v>FRAMINGHAM</v>
          </cell>
          <cell r="G73">
            <v>315</v>
          </cell>
          <cell r="H73" t="str">
            <v>WAYLAND</v>
          </cell>
          <cell r="I73">
            <v>159.67358513569474</v>
          </cell>
          <cell r="J73">
            <v>8024</v>
          </cell>
          <cell r="K73">
            <v>4788</v>
          </cell>
          <cell r="L73">
            <v>893</v>
          </cell>
        </row>
        <row r="74">
          <cell r="A74">
            <v>418100710</v>
          </cell>
          <cell r="B74">
            <v>418100</v>
          </cell>
          <cell r="C74">
            <v>418</v>
          </cell>
          <cell r="D74" t="str">
            <v>CHRISTA MCAULIFFE REGIONAL CHARTER PUBLIC</v>
          </cell>
          <cell r="E74">
            <v>100</v>
          </cell>
          <cell r="F74" t="str">
            <v>FRAMINGHAM</v>
          </cell>
          <cell r="G74">
            <v>710</v>
          </cell>
          <cell r="H74" t="str">
            <v>MENDON UPTON</v>
          </cell>
          <cell r="I74">
            <v>114.63342637409501</v>
          </cell>
          <cell r="J74">
            <v>8024</v>
          </cell>
          <cell r="K74">
            <v>1174</v>
          </cell>
          <cell r="L74">
            <v>893</v>
          </cell>
        </row>
        <row r="75">
          <cell r="A75">
            <v>418100725</v>
          </cell>
          <cell r="B75">
            <v>418100</v>
          </cell>
          <cell r="C75">
            <v>418</v>
          </cell>
          <cell r="D75" t="str">
            <v>CHRISTA MCAULIFFE REGIONAL CHARTER PUBLIC</v>
          </cell>
          <cell r="E75">
            <v>100</v>
          </cell>
          <cell r="F75" t="str">
            <v>FRAMINGHAM</v>
          </cell>
          <cell r="G75">
            <v>725</v>
          </cell>
          <cell r="H75" t="str">
            <v>NASHOBA</v>
          </cell>
          <cell r="I75">
            <v>145.24703743158318</v>
          </cell>
          <cell r="J75">
            <v>8024</v>
          </cell>
          <cell r="K75">
            <v>3631</v>
          </cell>
          <cell r="L75">
            <v>893</v>
          </cell>
        </row>
        <row r="76">
          <cell r="A76">
            <v>419035035</v>
          </cell>
          <cell r="B76">
            <v>419035</v>
          </cell>
          <cell r="C76">
            <v>419</v>
          </cell>
          <cell r="D76" t="str">
            <v>SMITH LEADERSHIP ACADEMY CHARTER PUBLIC</v>
          </cell>
          <cell r="E76">
            <v>35</v>
          </cell>
          <cell r="F76" t="str">
            <v>BOSTON</v>
          </cell>
          <cell r="G76">
            <v>35</v>
          </cell>
          <cell r="H76" t="str">
            <v>BOSTON</v>
          </cell>
          <cell r="I76">
            <v>114.92582617034319</v>
          </cell>
          <cell r="J76">
            <v>11161</v>
          </cell>
          <cell r="K76">
            <v>1666</v>
          </cell>
          <cell r="L76">
            <v>893</v>
          </cell>
        </row>
        <row r="77">
          <cell r="A77">
            <v>419035163</v>
          </cell>
          <cell r="B77">
            <v>419035</v>
          </cell>
          <cell r="C77">
            <v>419</v>
          </cell>
          <cell r="D77" t="str">
            <v>SMITH LEADERSHIP ACADEMY CHARTER PUBLIC</v>
          </cell>
          <cell r="E77">
            <v>35</v>
          </cell>
          <cell r="F77" t="str">
            <v>BOSTON</v>
          </cell>
          <cell r="G77">
            <v>163</v>
          </cell>
          <cell r="H77" t="str">
            <v>LYNN</v>
          </cell>
          <cell r="I77">
            <v>100.05181725959366</v>
          </cell>
          <cell r="J77">
            <v>13973</v>
          </cell>
          <cell r="K77">
            <v>7</v>
          </cell>
          <cell r="L77">
            <v>893</v>
          </cell>
        </row>
        <row r="78">
          <cell r="A78">
            <v>419035189</v>
          </cell>
          <cell r="B78">
            <v>419035</v>
          </cell>
          <cell r="C78">
            <v>419</v>
          </cell>
          <cell r="D78" t="str">
            <v>SMITH LEADERSHIP ACADEMY CHARTER PUBLIC</v>
          </cell>
          <cell r="E78">
            <v>35</v>
          </cell>
          <cell r="F78" t="str">
            <v>BOSTON</v>
          </cell>
          <cell r="G78">
            <v>189</v>
          </cell>
          <cell r="H78" t="str">
            <v>MILTON</v>
          </cell>
          <cell r="I78">
            <v>119.92942532251878</v>
          </cell>
          <cell r="J78">
            <v>11565</v>
          </cell>
          <cell r="K78">
            <v>2305</v>
          </cell>
          <cell r="L78">
            <v>893</v>
          </cell>
        </row>
        <row r="79">
          <cell r="A79">
            <v>419035243</v>
          </cell>
          <cell r="B79">
            <v>419035</v>
          </cell>
          <cell r="C79">
            <v>419</v>
          </cell>
          <cell r="D79" t="str">
            <v>SMITH LEADERSHIP ACADEMY CHARTER PUBLIC</v>
          </cell>
          <cell r="E79">
            <v>35</v>
          </cell>
          <cell r="F79" t="str">
            <v>BOSTON</v>
          </cell>
          <cell r="G79">
            <v>243</v>
          </cell>
          <cell r="H79" t="str">
            <v>QUINCY</v>
          </cell>
          <cell r="I79">
            <v>117.88207423906304</v>
          </cell>
          <cell r="J79">
            <v>11565</v>
          </cell>
          <cell r="K79">
            <v>2068</v>
          </cell>
          <cell r="L79">
            <v>893</v>
          </cell>
        </row>
        <row r="80">
          <cell r="A80">
            <v>420049010</v>
          </cell>
          <cell r="B80">
            <v>420049</v>
          </cell>
          <cell r="C80">
            <v>420</v>
          </cell>
          <cell r="D80" t="str">
            <v>BENJAMIN BANNEKER CHARTER PUBLIC</v>
          </cell>
          <cell r="E80">
            <v>49</v>
          </cell>
          <cell r="F80" t="str">
            <v>CAMBRIDGE</v>
          </cell>
          <cell r="G80">
            <v>10</v>
          </cell>
          <cell r="H80" t="str">
            <v>ARLINGTON</v>
          </cell>
          <cell r="I80">
            <v>128.7342085657113</v>
          </cell>
          <cell r="J80">
            <v>8270</v>
          </cell>
          <cell r="K80">
            <v>2376</v>
          </cell>
          <cell r="L80">
            <v>893</v>
          </cell>
        </row>
        <row r="81">
          <cell r="A81">
            <v>420049035</v>
          </cell>
          <cell r="B81">
            <v>420049</v>
          </cell>
          <cell r="C81">
            <v>420</v>
          </cell>
          <cell r="D81" t="str">
            <v>BENJAMIN BANNEKER CHARTER PUBLIC</v>
          </cell>
          <cell r="E81">
            <v>49</v>
          </cell>
          <cell r="F81" t="str">
            <v>CAMBRIDGE</v>
          </cell>
          <cell r="G81">
            <v>35</v>
          </cell>
          <cell r="H81" t="str">
            <v>BOSTON</v>
          </cell>
          <cell r="I81">
            <v>114.92582617034319</v>
          </cell>
          <cell r="J81">
            <v>11402</v>
          </cell>
          <cell r="K81">
            <v>1702</v>
          </cell>
          <cell r="L81">
            <v>893</v>
          </cell>
        </row>
        <row r="82">
          <cell r="A82">
            <v>420049044</v>
          </cell>
          <cell r="B82">
            <v>420049</v>
          </cell>
          <cell r="C82">
            <v>420</v>
          </cell>
          <cell r="D82" t="str">
            <v>BENJAMIN BANNEKER CHARTER PUBLIC</v>
          </cell>
          <cell r="E82">
            <v>49</v>
          </cell>
          <cell r="F82" t="str">
            <v>CAMBRIDGE</v>
          </cell>
          <cell r="G82">
            <v>44</v>
          </cell>
          <cell r="H82" t="str">
            <v>BROCKTON</v>
          </cell>
          <cell r="I82">
            <v>100</v>
          </cell>
          <cell r="J82">
            <v>10532</v>
          </cell>
          <cell r="K82">
            <v>0</v>
          </cell>
          <cell r="L82">
            <v>893</v>
          </cell>
        </row>
        <row r="83">
          <cell r="A83">
            <v>420049046</v>
          </cell>
          <cell r="B83">
            <v>420049</v>
          </cell>
          <cell r="C83">
            <v>420</v>
          </cell>
          <cell r="D83" t="str">
            <v>BENJAMIN BANNEKER CHARTER PUBLIC</v>
          </cell>
          <cell r="E83">
            <v>49</v>
          </cell>
          <cell r="F83" t="str">
            <v>CAMBRIDGE</v>
          </cell>
          <cell r="G83">
            <v>46</v>
          </cell>
          <cell r="H83" t="str">
            <v>BROOKLINE</v>
          </cell>
          <cell r="I83">
            <v>166.04491072418494</v>
          </cell>
          <cell r="J83">
            <v>11674</v>
          </cell>
          <cell r="K83">
            <v>7710</v>
          </cell>
          <cell r="L83">
            <v>893</v>
          </cell>
        </row>
        <row r="84">
          <cell r="A84">
            <v>420049049</v>
          </cell>
          <cell r="B84">
            <v>420049</v>
          </cell>
          <cell r="C84">
            <v>420</v>
          </cell>
          <cell r="D84" t="str">
            <v>BENJAMIN BANNEKER CHARTER PUBLIC</v>
          </cell>
          <cell r="E84">
            <v>49</v>
          </cell>
          <cell r="F84" t="str">
            <v>CAMBRIDGE</v>
          </cell>
          <cell r="G84">
            <v>49</v>
          </cell>
          <cell r="H84" t="str">
            <v>CAMBRIDGE</v>
          </cell>
          <cell r="I84">
            <v>220.8912376306757</v>
          </cell>
          <cell r="J84">
            <v>11658</v>
          </cell>
          <cell r="K84">
            <v>14094</v>
          </cell>
          <cell r="L84">
            <v>893</v>
          </cell>
        </row>
        <row r="85">
          <cell r="A85">
            <v>420049050</v>
          </cell>
          <cell r="B85">
            <v>420049</v>
          </cell>
          <cell r="C85">
            <v>420</v>
          </cell>
          <cell r="D85" t="str">
            <v>BENJAMIN BANNEKER CHARTER PUBLIC</v>
          </cell>
          <cell r="E85">
            <v>49</v>
          </cell>
          <cell r="F85" t="str">
            <v>CAMBRIDGE</v>
          </cell>
          <cell r="G85">
            <v>50</v>
          </cell>
          <cell r="H85" t="str">
            <v>CANTON</v>
          </cell>
          <cell r="I85">
            <v>129.9226001827283</v>
          </cell>
          <cell r="J85">
            <v>12040</v>
          </cell>
          <cell r="K85">
            <v>3603</v>
          </cell>
          <cell r="L85">
            <v>893</v>
          </cell>
        </row>
        <row r="86">
          <cell r="A86">
            <v>420049057</v>
          </cell>
          <cell r="B86">
            <v>420049</v>
          </cell>
          <cell r="C86">
            <v>420</v>
          </cell>
          <cell r="D86" t="str">
            <v>BENJAMIN BANNEKER CHARTER PUBLIC</v>
          </cell>
          <cell r="E86">
            <v>49</v>
          </cell>
          <cell r="F86" t="str">
            <v>CAMBRIDGE</v>
          </cell>
          <cell r="G86">
            <v>57</v>
          </cell>
          <cell r="H86" t="str">
            <v>CHELSEA</v>
          </cell>
          <cell r="I86">
            <v>100</v>
          </cell>
          <cell r="J86">
            <v>11325</v>
          </cell>
          <cell r="K86">
            <v>0</v>
          </cell>
          <cell r="L86">
            <v>893</v>
          </cell>
        </row>
        <row r="87">
          <cell r="A87">
            <v>420049093</v>
          </cell>
          <cell r="B87">
            <v>420049</v>
          </cell>
          <cell r="C87">
            <v>420</v>
          </cell>
          <cell r="D87" t="str">
            <v>BENJAMIN BANNEKER CHARTER PUBLIC</v>
          </cell>
          <cell r="E87">
            <v>49</v>
          </cell>
          <cell r="F87" t="str">
            <v>CAMBRIDGE</v>
          </cell>
          <cell r="G87">
            <v>93</v>
          </cell>
          <cell r="H87" t="str">
            <v>EVERETT</v>
          </cell>
          <cell r="I87">
            <v>100.1505486935086</v>
          </cell>
          <cell r="J87">
            <v>11866</v>
          </cell>
          <cell r="K87">
            <v>18</v>
          </cell>
          <cell r="L87">
            <v>893</v>
          </cell>
        </row>
        <row r="88">
          <cell r="A88">
            <v>420049133</v>
          </cell>
          <cell r="B88">
            <v>420049</v>
          </cell>
          <cell r="C88">
            <v>420</v>
          </cell>
          <cell r="D88" t="str">
            <v>BENJAMIN BANNEKER CHARTER PUBLIC</v>
          </cell>
          <cell r="E88">
            <v>49</v>
          </cell>
          <cell r="F88" t="str">
            <v>CAMBRIDGE</v>
          </cell>
          <cell r="G88">
            <v>133</v>
          </cell>
          <cell r="H88" t="str">
            <v>HOLBROOK</v>
          </cell>
          <cell r="I88">
            <v>118.46831544589675</v>
          </cell>
          <cell r="J88">
            <v>12040</v>
          </cell>
          <cell r="K88">
            <v>2224</v>
          </cell>
          <cell r="L88">
            <v>893</v>
          </cell>
        </row>
        <row r="89">
          <cell r="A89">
            <v>420049149</v>
          </cell>
          <cell r="B89">
            <v>420049</v>
          </cell>
          <cell r="C89">
            <v>420</v>
          </cell>
          <cell r="D89" t="str">
            <v>BENJAMIN BANNEKER CHARTER PUBLIC</v>
          </cell>
          <cell r="E89">
            <v>49</v>
          </cell>
          <cell r="F89" t="str">
            <v>CAMBRIDGE</v>
          </cell>
          <cell r="G89">
            <v>149</v>
          </cell>
          <cell r="H89" t="str">
            <v>LAWRENCE</v>
          </cell>
          <cell r="I89">
            <v>100</v>
          </cell>
          <cell r="J89">
            <v>8247</v>
          </cell>
          <cell r="K89">
            <v>0</v>
          </cell>
          <cell r="L89">
            <v>893</v>
          </cell>
        </row>
        <row r="90">
          <cell r="A90">
            <v>420049163</v>
          </cell>
          <cell r="B90">
            <v>420049</v>
          </cell>
          <cell r="C90">
            <v>420</v>
          </cell>
          <cell r="D90" t="str">
            <v>BENJAMIN BANNEKER CHARTER PUBLIC</v>
          </cell>
          <cell r="E90">
            <v>49</v>
          </cell>
          <cell r="F90" t="str">
            <v>CAMBRIDGE</v>
          </cell>
          <cell r="G90">
            <v>163</v>
          </cell>
          <cell r="H90" t="str">
            <v>LYNN</v>
          </cell>
          <cell r="I90">
            <v>100.05181725959366</v>
          </cell>
          <cell r="J90">
            <v>10849</v>
          </cell>
          <cell r="K90">
            <v>6</v>
          </cell>
          <cell r="L90">
            <v>893</v>
          </cell>
        </row>
        <row r="91">
          <cell r="A91">
            <v>420049165</v>
          </cell>
          <cell r="B91">
            <v>420049</v>
          </cell>
          <cell r="C91">
            <v>420</v>
          </cell>
          <cell r="D91" t="str">
            <v>BENJAMIN BANNEKER CHARTER PUBLIC</v>
          </cell>
          <cell r="E91">
            <v>49</v>
          </cell>
          <cell r="F91" t="str">
            <v>CAMBRIDGE</v>
          </cell>
          <cell r="G91">
            <v>165</v>
          </cell>
          <cell r="H91" t="str">
            <v>MALDEN</v>
          </cell>
          <cell r="I91">
            <v>100</v>
          </cell>
          <cell r="J91">
            <v>11594</v>
          </cell>
          <cell r="K91">
            <v>0</v>
          </cell>
          <cell r="L91">
            <v>893</v>
          </cell>
        </row>
        <row r="92">
          <cell r="A92">
            <v>420049170</v>
          </cell>
          <cell r="B92">
            <v>420049</v>
          </cell>
          <cell r="C92">
            <v>420</v>
          </cell>
          <cell r="D92" t="str">
            <v>BENJAMIN BANNEKER CHARTER PUBLIC</v>
          </cell>
          <cell r="E92">
            <v>49</v>
          </cell>
          <cell r="F92" t="str">
            <v>CAMBRIDGE</v>
          </cell>
          <cell r="G92">
            <v>170</v>
          </cell>
          <cell r="H92" t="str">
            <v>MARLBOROUGH</v>
          </cell>
          <cell r="I92">
            <v>125.34978952499777</v>
          </cell>
          <cell r="J92">
            <v>8420</v>
          </cell>
          <cell r="K92">
            <v>2134</v>
          </cell>
          <cell r="L92">
            <v>893</v>
          </cell>
        </row>
        <row r="93">
          <cell r="A93">
            <v>420049176</v>
          </cell>
          <cell r="B93">
            <v>420049</v>
          </cell>
          <cell r="C93">
            <v>420</v>
          </cell>
          <cell r="D93" t="str">
            <v>BENJAMIN BANNEKER CHARTER PUBLIC</v>
          </cell>
          <cell r="E93">
            <v>49</v>
          </cell>
          <cell r="F93" t="str">
            <v>CAMBRIDGE</v>
          </cell>
          <cell r="G93">
            <v>176</v>
          </cell>
          <cell r="H93" t="str">
            <v>MEDFORD</v>
          </cell>
          <cell r="I93">
            <v>112.3355442021059</v>
          </cell>
          <cell r="J93">
            <v>12032</v>
          </cell>
          <cell r="K93">
            <v>1484</v>
          </cell>
          <cell r="L93">
            <v>893</v>
          </cell>
        </row>
        <row r="94">
          <cell r="A94">
            <v>420049243</v>
          </cell>
          <cell r="B94">
            <v>420049</v>
          </cell>
          <cell r="C94">
            <v>420</v>
          </cell>
          <cell r="D94" t="str">
            <v>BENJAMIN BANNEKER CHARTER PUBLIC</v>
          </cell>
          <cell r="E94">
            <v>49</v>
          </cell>
          <cell r="F94" t="str">
            <v>CAMBRIDGE</v>
          </cell>
          <cell r="G94">
            <v>243</v>
          </cell>
          <cell r="H94" t="str">
            <v>QUINCY</v>
          </cell>
          <cell r="I94">
            <v>117.88207423906304</v>
          </cell>
          <cell r="J94">
            <v>8465</v>
          </cell>
          <cell r="K94">
            <v>1514</v>
          </cell>
          <cell r="L94">
            <v>893</v>
          </cell>
        </row>
        <row r="95">
          <cell r="A95">
            <v>420049244</v>
          </cell>
          <cell r="B95">
            <v>420049</v>
          </cell>
          <cell r="C95">
            <v>420</v>
          </cell>
          <cell r="D95" t="str">
            <v>BENJAMIN BANNEKER CHARTER PUBLIC</v>
          </cell>
          <cell r="E95">
            <v>49</v>
          </cell>
          <cell r="F95" t="str">
            <v>CAMBRIDGE</v>
          </cell>
          <cell r="G95">
            <v>244</v>
          </cell>
          <cell r="H95" t="str">
            <v>RANDOLPH</v>
          </cell>
          <cell r="I95">
            <v>131.49771700717613</v>
          </cell>
          <cell r="J95">
            <v>8345</v>
          </cell>
          <cell r="K95">
            <v>2628</v>
          </cell>
          <cell r="L95">
            <v>893</v>
          </cell>
        </row>
        <row r="96">
          <cell r="A96">
            <v>420049248</v>
          </cell>
          <cell r="B96">
            <v>420049</v>
          </cell>
          <cell r="C96">
            <v>420</v>
          </cell>
          <cell r="D96" t="str">
            <v>BENJAMIN BANNEKER CHARTER PUBLIC</v>
          </cell>
          <cell r="E96">
            <v>49</v>
          </cell>
          <cell r="F96" t="str">
            <v>CAMBRIDGE</v>
          </cell>
          <cell r="G96">
            <v>248</v>
          </cell>
          <cell r="H96" t="str">
            <v>REVERE</v>
          </cell>
          <cell r="I96">
            <v>106.21492624502713</v>
          </cell>
          <cell r="J96">
            <v>11147</v>
          </cell>
          <cell r="K96">
            <v>693</v>
          </cell>
          <cell r="L96">
            <v>893</v>
          </cell>
        </row>
        <row r="97">
          <cell r="A97">
            <v>420049274</v>
          </cell>
          <cell r="B97">
            <v>420049</v>
          </cell>
          <cell r="C97">
            <v>420</v>
          </cell>
          <cell r="D97" t="str">
            <v>BENJAMIN BANNEKER CHARTER PUBLIC</v>
          </cell>
          <cell r="E97">
            <v>49</v>
          </cell>
          <cell r="F97" t="str">
            <v>CAMBRIDGE</v>
          </cell>
          <cell r="G97">
            <v>274</v>
          </cell>
          <cell r="H97" t="str">
            <v>SOMERVILLE</v>
          </cell>
          <cell r="I97">
            <v>121.70044791497583</v>
          </cell>
          <cell r="J97">
            <v>11735</v>
          </cell>
          <cell r="K97">
            <v>2547</v>
          </cell>
          <cell r="L97">
            <v>893</v>
          </cell>
        </row>
        <row r="98">
          <cell r="A98">
            <v>420049308</v>
          </cell>
          <cell r="B98">
            <v>420049</v>
          </cell>
          <cell r="C98">
            <v>420</v>
          </cell>
          <cell r="D98" t="str">
            <v>BENJAMIN BANNEKER CHARTER PUBLIC</v>
          </cell>
          <cell r="E98">
            <v>49</v>
          </cell>
          <cell r="F98" t="str">
            <v>CAMBRIDGE</v>
          </cell>
          <cell r="G98">
            <v>308</v>
          </cell>
          <cell r="H98" t="str">
            <v>WALTHAM</v>
          </cell>
          <cell r="I98">
            <v>161.33359762270268</v>
          </cell>
          <cell r="J98">
            <v>12040</v>
          </cell>
          <cell r="K98">
            <v>7385</v>
          </cell>
          <cell r="L98">
            <v>893</v>
          </cell>
        </row>
        <row r="99">
          <cell r="A99">
            <v>420049314</v>
          </cell>
          <cell r="B99">
            <v>420049</v>
          </cell>
          <cell r="C99">
            <v>420</v>
          </cell>
          <cell r="D99" t="str">
            <v>BENJAMIN BANNEKER CHARTER PUBLIC</v>
          </cell>
          <cell r="E99">
            <v>49</v>
          </cell>
          <cell r="F99" t="str">
            <v>CAMBRIDGE</v>
          </cell>
          <cell r="G99">
            <v>314</v>
          </cell>
          <cell r="H99" t="str">
            <v>WATERTOWN</v>
          </cell>
          <cell r="I99">
            <v>144.18100286049548</v>
          </cell>
          <cell r="J99">
            <v>8420</v>
          </cell>
          <cell r="K99">
            <v>3720</v>
          </cell>
          <cell r="L99">
            <v>893</v>
          </cell>
        </row>
        <row r="100">
          <cell r="A100">
            <v>428035035</v>
          </cell>
          <cell r="B100">
            <v>428035</v>
          </cell>
          <cell r="C100">
            <v>428</v>
          </cell>
          <cell r="D100" t="str">
            <v>EDWARD BROOKE</v>
          </cell>
          <cell r="E100">
            <v>35</v>
          </cell>
          <cell r="F100" t="str">
            <v>BOSTON</v>
          </cell>
          <cell r="G100">
            <v>35</v>
          </cell>
          <cell r="H100" t="str">
            <v>BOSTON</v>
          </cell>
          <cell r="I100">
            <v>114.92582617034319</v>
          </cell>
          <cell r="J100">
            <v>11169</v>
          </cell>
          <cell r="K100">
            <v>1667</v>
          </cell>
          <cell r="L100">
            <v>893</v>
          </cell>
        </row>
        <row r="101">
          <cell r="A101">
            <v>428035044</v>
          </cell>
          <cell r="B101">
            <v>428035</v>
          </cell>
          <cell r="C101">
            <v>428</v>
          </cell>
          <cell r="D101" t="str">
            <v>EDWARD BROOKE</v>
          </cell>
          <cell r="E101">
            <v>35</v>
          </cell>
          <cell r="F101" t="str">
            <v>BOSTON</v>
          </cell>
          <cell r="G101">
            <v>44</v>
          </cell>
          <cell r="H101" t="str">
            <v>BROCKTON</v>
          </cell>
          <cell r="I101">
            <v>100</v>
          </cell>
          <cell r="J101">
            <v>11694</v>
          </cell>
          <cell r="K101">
            <v>0</v>
          </cell>
          <cell r="L101">
            <v>893</v>
          </cell>
        </row>
        <row r="102">
          <cell r="A102">
            <v>428035046</v>
          </cell>
          <cell r="B102">
            <v>428035</v>
          </cell>
          <cell r="C102">
            <v>428</v>
          </cell>
          <cell r="D102" t="str">
            <v>EDWARD BROOKE</v>
          </cell>
          <cell r="E102">
            <v>35</v>
          </cell>
          <cell r="F102" t="str">
            <v>BOSTON</v>
          </cell>
          <cell r="G102">
            <v>46</v>
          </cell>
          <cell r="H102" t="str">
            <v>BROOKLINE</v>
          </cell>
          <cell r="I102">
            <v>166.04491072418494</v>
          </cell>
          <cell r="J102">
            <v>11589</v>
          </cell>
          <cell r="K102">
            <v>7654</v>
          </cell>
          <cell r="L102">
            <v>893</v>
          </cell>
        </row>
        <row r="103">
          <cell r="A103">
            <v>428035073</v>
          </cell>
          <cell r="B103">
            <v>428035</v>
          </cell>
          <cell r="C103">
            <v>428</v>
          </cell>
          <cell r="D103" t="str">
            <v>EDWARD BROOKE</v>
          </cell>
          <cell r="E103">
            <v>35</v>
          </cell>
          <cell r="F103" t="str">
            <v>BOSTON</v>
          </cell>
          <cell r="G103">
            <v>73</v>
          </cell>
          <cell r="H103" t="str">
            <v>DEDHAM</v>
          </cell>
          <cell r="I103">
            <v>150.6383477842169</v>
          </cell>
          <cell r="J103">
            <v>8405</v>
          </cell>
          <cell r="K103">
            <v>4256</v>
          </cell>
          <cell r="L103">
            <v>893</v>
          </cell>
        </row>
        <row r="104">
          <cell r="A104">
            <v>428035133</v>
          </cell>
          <cell r="B104">
            <v>428035</v>
          </cell>
          <cell r="C104">
            <v>428</v>
          </cell>
          <cell r="D104" t="str">
            <v>EDWARD BROOKE</v>
          </cell>
          <cell r="E104">
            <v>35</v>
          </cell>
          <cell r="F104" t="str">
            <v>BOSTON</v>
          </cell>
          <cell r="G104">
            <v>133</v>
          </cell>
          <cell r="H104" t="str">
            <v>HOLBROOK</v>
          </cell>
          <cell r="I104">
            <v>118.46831544589675</v>
          </cell>
          <cell r="J104">
            <v>11953</v>
          </cell>
          <cell r="K104">
            <v>2208</v>
          </cell>
          <cell r="L104">
            <v>893</v>
          </cell>
        </row>
        <row r="105">
          <cell r="A105">
            <v>428035163</v>
          </cell>
          <cell r="B105">
            <v>428035</v>
          </cell>
          <cell r="C105">
            <v>428</v>
          </cell>
          <cell r="D105" t="str">
            <v>EDWARD BROOKE</v>
          </cell>
          <cell r="E105">
            <v>35</v>
          </cell>
          <cell r="F105" t="str">
            <v>BOSTON</v>
          </cell>
          <cell r="G105">
            <v>163</v>
          </cell>
          <cell r="H105" t="str">
            <v>LYNN</v>
          </cell>
          <cell r="I105">
            <v>100.05181725959366</v>
          </cell>
          <cell r="J105">
            <v>11953</v>
          </cell>
          <cell r="K105">
            <v>6</v>
          </cell>
          <cell r="L105">
            <v>893</v>
          </cell>
        </row>
        <row r="106">
          <cell r="A106">
            <v>428035220</v>
          </cell>
          <cell r="B106">
            <v>428035</v>
          </cell>
          <cell r="C106">
            <v>428</v>
          </cell>
          <cell r="D106" t="str">
            <v>EDWARD BROOKE</v>
          </cell>
          <cell r="E106">
            <v>35</v>
          </cell>
          <cell r="F106" t="str">
            <v>BOSTON</v>
          </cell>
          <cell r="G106">
            <v>220</v>
          </cell>
          <cell r="H106" t="str">
            <v>NORWOOD</v>
          </cell>
          <cell r="I106">
            <v>124.30694467665559</v>
          </cell>
          <cell r="J106">
            <v>11565</v>
          </cell>
          <cell r="K106">
            <v>2811</v>
          </cell>
          <cell r="L106">
            <v>893</v>
          </cell>
        </row>
        <row r="107">
          <cell r="A107">
            <v>428035243</v>
          </cell>
          <cell r="B107">
            <v>428035</v>
          </cell>
          <cell r="C107">
            <v>428</v>
          </cell>
          <cell r="D107" t="str">
            <v>EDWARD BROOKE</v>
          </cell>
          <cell r="E107">
            <v>35</v>
          </cell>
          <cell r="F107" t="str">
            <v>BOSTON</v>
          </cell>
          <cell r="G107">
            <v>243</v>
          </cell>
          <cell r="H107" t="str">
            <v>QUINCY</v>
          </cell>
          <cell r="I107">
            <v>117.88207423906304</v>
          </cell>
          <cell r="J107">
            <v>11953</v>
          </cell>
          <cell r="K107">
            <v>2137</v>
          </cell>
          <cell r="L107">
            <v>893</v>
          </cell>
        </row>
        <row r="108">
          <cell r="A108">
            <v>428035244</v>
          </cell>
          <cell r="B108">
            <v>428035</v>
          </cell>
          <cell r="C108">
            <v>428</v>
          </cell>
          <cell r="D108" t="str">
            <v>EDWARD BROOKE</v>
          </cell>
          <cell r="E108">
            <v>35</v>
          </cell>
          <cell r="F108" t="str">
            <v>BOSTON</v>
          </cell>
          <cell r="G108">
            <v>244</v>
          </cell>
          <cell r="H108" t="str">
            <v>RANDOLPH</v>
          </cell>
          <cell r="I108">
            <v>131.49771700717613</v>
          </cell>
          <cell r="J108">
            <v>10828</v>
          </cell>
          <cell r="K108">
            <v>3411</v>
          </cell>
          <cell r="L108">
            <v>893</v>
          </cell>
        </row>
        <row r="109">
          <cell r="A109">
            <v>428035285</v>
          </cell>
          <cell r="B109">
            <v>428035</v>
          </cell>
          <cell r="C109">
            <v>428</v>
          </cell>
          <cell r="D109" t="str">
            <v>EDWARD BROOKE</v>
          </cell>
          <cell r="E109">
            <v>35</v>
          </cell>
          <cell r="F109" t="str">
            <v>BOSTON</v>
          </cell>
          <cell r="G109">
            <v>285</v>
          </cell>
          <cell r="H109" t="str">
            <v>STOUGHTON</v>
          </cell>
          <cell r="I109">
            <v>113.47611078016399</v>
          </cell>
          <cell r="J109">
            <v>11759</v>
          </cell>
          <cell r="K109">
            <v>1585</v>
          </cell>
          <cell r="L109">
            <v>893</v>
          </cell>
        </row>
        <row r="110">
          <cell r="A110">
            <v>429163057</v>
          </cell>
          <cell r="B110">
            <v>429163</v>
          </cell>
          <cell r="C110">
            <v>429</v>
          </cell>
          <cell r="D110" t="str">
            <v>KIPP ACADEMY LYNN</v>
          </cell>
          <cell r="E110">
            <v>163</v>
          </cell>
          <cell r="F110" t="str">
            <v>LYNN</v>
          </cell>
          <cell r="G110">
            <v>57</v>
          </cell>
          <cell r="H110" t="str">
            <v>CHELSEA</v>
          </cell>
          <cell r="I110">
            <v>100</v>
          </cell>
          <cell r="J110">
            <v>10933</v>
          </cell>
          <cell r="K110">
            <v>0</v>
          </cell>
          <cell r="L110">
            <v>893</v>
          </cell>
        </row>
        <row r="111">
          <cell r="A111">
            <v>429163163</v>
          </cell>
          <cell r="B111">
            <v>429163</v>
          </cell>
          <cell r="C111">
            <v>429</v>
          </cell>
          <cell r="D111" t="str">
            <v>KIPP ACADEMY LYNN</v>
          </cell>
          <cell r="E111">
            <v>163</v>
          </cell>
          <cell r="F111" t="str">
            <v>LYNN</v>
          </cell>
          <cell r="G111">
            <v>163</v>
          </cell>
          <cell r="H111" t="str">
            <v>LYNN</v>
          </cell>
          <cell r="I111">
            <v>100.05181725959366</v>
          </cell>
          <cell r="J111">
            <v>10828</v>
          </cell>
          <cell r="K111">
            <v>6</v>
          </cell>
          <cell r="L111">
            <v>893</v>
          </cell>
        </row>
        <row r="112">
          <cell r="A112">
            <v>429163229</v>
          </cell>
          <cell r="B112">
            <v>429163</v>
          </cell>
          <cell r="C112">
            <v>429</v>
          </cell>
          <cell r="D112" t="str">
            <v>KIPP ACADEMY LYNN</v>
          </cell>
          <cell r="E112">
            <v>163</v>
          </cell>
          <cell r="F112" t="str">
            <v>LYNN</v>
          </cell>
          <cell r="G112">
            <v>229</v>
          </cell>
          <cell r="H112" t="str">
            <v>PEABODY</v>
          </cell>
          <cell r="I112">
            <v>108.0453846576155</v>
          </cell>
          <cell r="J112">
            <v>11299</v>
          </cell>
          <cell r="K112">
            <v>909</v>
          </cell>
          <cell r="L112">
            <v>893</v>
          </cell>
        </row>
        <row r="113">
          <cell r="A113">
            <v>429163248</v>
          </cell>
          <cell r="B113">
            <v>429163</v>
          </cell>
          <cell r="C113">
            <v>429</v>
          </cell>
          <cell r="D113" t="str">
            <v>KIPP ACADEMY LYNN</v>
          </cell>
          <cell r="E113">
            <v>163</v>
          </cell>
          <cell r="F113" t="str">
            <v>LYNN</v>
          </cell>
          <cell r="G113">
            <v>248</v>
          </cell>
          <cell r="H113" t="str">
            <v>REVERE</v>
          </cell>
          <cell r="I113">
            <v>106.21492624502713</v>
          </cell>
          <cell r="J113">
            <v>11943</v>
          </cell>
          <cell r="K113">
            <v>742</v>
          </cell>
          <cell r="L113">
            <v>893</v>
          </cell>
        </row>
        <row r="114">
          <cell r="A114">
            <v>429163258</v>
          </cell>
          <cell r="B114">
            <v>429163</v>
          </cell>
          <cell r="C114">
            <v>429</v>
          </cell>
          <cell r="D114" t="str">
            <v>KIPP ACADEMY LYNN</v>
          </cell>
          <cell r="E114">
            <v>163</v>
          </cell>
          <cell r="F114" t="str">
            <v>LYNN</v>
          </cell>
          <cell r="G114">
            <v>258</v>
          </cell>
          <cell r="H114" t="str">
            <v>SALEM</v>
          </cell>
          <cell r="I114">
            <v>116.45738389104112</v>
          </cell>
          <cell r="J114">
            <v>11055</v>
          </cell>
          <cell r="K114">
            <v>1819</v>
          </cell>
          <cell r="L114">
            <v>893</v>
          </cell>
        </row>
        <row r="115">
          <cell r="A115">
            <v>429163262</v>
          </cell>
          <cell r="B115">
            <v>429163</v>
          </cell>
          <cell r="C115">
            <v>429</v>
          </cell>
          <cell r="D115" t="str">
            <v>KIPP ACADEMY LYNN</v>
          </cell>
          <cell r="E115">
            <v>163</v>
          </cell>
          <cell r="F115" t="str">
            <v>LYNN</v>
          </cell>
          <cell r="G115">
            <v>262</v>
          </cell>
          <cell r="H115" t="str">
            <v>SAUGUS</v>
          </cell>
          <cell r="I115">
            <v>131.01224030874877</v>
          </cell>
          <cell r="J115">
            <v>10933</v>
          </cell>
          <cell r="K115">
            <v>3391</v>
          </cell>
          <cell r="L115">
            <v>893</v>
          </cell>
        </row>
        <row r="116">
          <cell r="A116">
            <v>430170009</v>
          </cell>
          <cell r="B116">
            <v>430170</v>
          </cell>
          <cell r="C116">
            <v>430</v>
          </cell>
          <cell r="D116" t="str">
            <v>ADVANCED MATH AND SCIENCE ACADEMY</v>
          </cell>
          <cell r="E116">
            <v>170</v>
          </cell>
          <cell r="F116" t="str">
            <v>MARLBOROUGH</v>
          </cell>
          <cell r="G116">
            <v>9</v>
          </cell>
          <cell r="H116" t="str">
            <v>ANDOVER</v>
          </cell>
          <cell r="I116">
            <v>134.91433762586124</v>
          </cell>
          <cell r="J116">
            <v>9917</v>
          </cell>
          <cell r="K116">
            <v>3462</v>
          </cell>
          <cell r="L116">
            <v>893</v>
          </cell>
        </row>
        <row r="117">
          <cell r="A117">
            <v>430170014</v>
          </cell>
          <cell r="B117">
            <v>430170</v>
          </cell>
          <cell r="C117">
            <v>430</v>
          </cell>
          <cell r="D117" t="str">
            <v>ADVANCED MATH AND SCIENCE ACADEMY</v>
          </cell>
          <cell r="E117">
            <v>170</v>
          </cell>
          <cell r="F117" t="str">
            <v>MARLBOROUGH</v>
          </cell>
          <cell r="G117">
            <v>14</v>
          </cell>
          <cell r="H117" t="str">
            <v>ASHLAND</v>
          </cell>
          <cell r="I117">
            <v>121.97543910556776</v>
          </cell>
          <cell r="J117">
            <v>9006</v>
          </cell>
          <cell r="K117">
            <v>1979</v>
          </cell>
          <cell r="L117">
            <v>893</v>
          </cell>
        </row>
        <row r="118">
          <cell r="A118">
            <v>430170017</v>
          </cell>
          <cell r="B118">
            <v>430170</v>
          </cell>
          <cell r="C118">
            <v>430</v>
          </cell>
          <cell r="D118" t="str">
            <v>ADVANCED MATH AND SCIENCE ACADEMY</v>
          </cell>
          <cell r="E118">
            <v>170</v>
          </cell>
          <cell r="F118" t="str">
            <v>MARLBOROUGH</v>
          </cell>
          <cell r="G118">
            <v>17</v>
          </cell>
          <cell r="H118" t="str">
            <v>AUBURN</v>
          </cell>
          <cell r="I118">
            <v>119.84750039058585</v>
          </cell>
          <cell r="J118">
            <v>9031</v>
          </cell>
          <cell r="K118">
            <v>1792</v>
          </cell>
          <cell r="L118">
            <v>893</v>
          </cell>
        </row>
        <row r="119">
          <cell r="A119">
            <v>430170025</v>
          </cell>
          <cell r="B119">
            <v>430170</v>
          </cell>
          <cell r="C119">
            <v>430</v>
          </cell>
          <cell r="D119" t="str">
            <v>ADVANCED MATH AND SCIENCE ACADEMY</v>
          </cell>
          <cell r="E119">
            <v>170</v>
          </cell>
          <cell r="F119" t="str">
            <v>MARLBOROUGH</v>
          </cell>
          <cell r="G119">
            <v>25</v>
          </cell>
          <cell r="H119" t="str">
            <v>BELLINGHAM</v>
          </cell>
          <cell r="I119">
            <v>111.81331045924571</v>
          </cell>
          <cell r="J119">
            <v>9031</v>
          </cell>
          <cell r="K119">
            <v>1067</v>
          </cell>
          <cell r="L119">
            <v>893</v>
          </cell>
        </row>
        <row r="120">
          <cell r="A120">
            <v>430170031</v>
          </cell>
          <cell r="B120">
            <v>430170</v>
          </cell>
          <cell r="C120">
            <v>430</v>
          </cell>
          <cell r="D120" t="str">
            <v>ADVANCED MATH AND SCIENCE ACADEMY</v>
          </cell>
          <cell r="E120">
            <v>170</v>
          </cell>
          <cell r="F120" t="str">
            <v>MARLBOROUGH</v>
          </cell>
          <cell r="G120">
            <v>31</v>
          </cell>
          <cell r="H120" t="str">
            <v>BILLERICA</v>
          </cell>
          <cell r="I120">
            <v>126.47216189932367</v>
          </cell>
          <cell r="J120">
            <v>8144</v>
          </cell>
          <cell r="K120">
            <v>2156</v>
          </cell>
          <cell r="L120">
            <v>893</v>
          </cell>
        </row>
        <row r="121">
          <cell r="A121">
            <v>430170035</v>
          </cell>
          <cell r="B121">
            <v>430170</v>
          </cell>
          <cell r="C121">
            <v>430</v>
          </cell>
          <cell r="D121" t="str">
            <v>ADVANCED MATH AND SCIENCE ACADEMY</v>
          </cell>
          <cell r="E121">
            <v>170</v>
          </cell>
          <cell r="F121" t="str">
            <v>MARLBOROUGH</v>
          </cell>
          <cell r="G121">
            <v>35</v>
          </cell>
          <cell r="H121" t="str">
            <v>BOSTON</v>
          </cell>
          <cell r="I121">
            <v>114.92582617034319</v>
          </cell>
          <cell r="J121">
            <v>10593</v>
          </cell>
          <cell r="K121">
            <v>1581</v>
          </cell>
          <cell r="L121">
            <v>893</v>
          </cell>
        </row>
        <row r="122">
          <cell r="A122">
            <v>430170039</v>
          </cell>
          <cell r="B122">
            <v>430170</v>
          </cell>
          <cell r="C122">
            <v>430</v>
          </cell>
          <cell r="D122" t="str">
            <v>ADVANCED MATH AND SCIENCE ACADEMY</v>
          </cell>
          <cell r="E122">
            <v>170</v>
          </cell>
          <cell r="F122" t="str">
            <v>MARLBOROUGH</v>
          </cell>
          <cell r="G122">
            <v>39</v>
          </cell>
          <cell r="H122" t="str">
            <v>BOYLSTON</v>
          </cell>
          <cell r="I122">
            <v>127.33838881139125</v>
          </cell>
          <cell r="J122">
            <v>8144</v>
          </cell>
          <cell r="K122">
            <v>2226</v>
          </cell>
          <cell r="L122">
            <v>893</v>
          </cell>
        </row>
        <row r="123">
          <cell r="A123">
            <v>430170050</v>
          </cell>
          <cell r="B123">
            <v>430170</v>
          </cell>
          <cell r="C123">
            <v>430</v>
          </cell>
          <cell r="D123" t="str">
            <v>ADVANCED MATH AND SCIENCE ACADEMY</v>
          </cell>
          <cell r="E123">
            <v>170</v>
          </cell>
          <cell r="F123" t="str">
            <v>MARLBOROUGH</v>
          </cell>
          <cell r="G123">
            <v>50</v>
          </cell>
          <cell r="H123" t="str">
            <v>CANTON</v>
          </cell>
          <cell r="I123">
            <v>129.9226001827283</v>
          </cell>
          <cell r="J123">
            <v>8144</v>
          </cell>
          <cell r="K123">
            <v>2437</v>
          </cell>
          <cell r="L123">
            <v>893</v>
          </cell>
        </row>
        <row r="124">
          <cell r="A124">
            <v>430170056</v>
          </cell>
          <cell r="B124">
            <v>430170</v>
          </cell>
          <cell r="C124">
            <v>430</v>
          </cell>
          <cell r="D124" t="str">
            <v>ADVANCED MATH AND SCIENCE ACADEMY</v>
          </cell>
          <cell r="E124">
            <v>170</v>
          </cell>
          <cell r="F124" t="str">
            <v>MARLBOROUGH</v>
          </cell>
          <cell r="G124">
            <v>56</v>
          </cell>
          <cell r="H124" t="str">
            <v>CHELMSFORD</v>
          </cell>
          <cell r="I124">
            <v>115.5617002450151</v>
          </cell>
          <cell r="J124">
            <v>9031</v>
          </cell>
          <cell r="K124">
            <v>1405</v>
          </cell>
          <cell r="L124">
            <v>893</v>
          </cell>
        </row>
        <row r="125">
          <cell r="A125">
            <v>430170064</v>
          </cell>
          <cell r="B125">
            <v>430170</v>
          </cell>
          <cell r="C125">
            <v>430</v>
          </cell>
          <cell r="D125" t="str">
            <v>ADVANCED MATH AND SCIENCE ACADEMY</v>
          </cell>
          <cell r="E125">
            <v>170</v>
          </cell>
          <cell r="F125" t="str">
            <v>MARLBOROUGH</v>
          </cell>
          <cell r="G125">
            <v>64</v>
          </cell>
          <cell r="H125" t="str">
            <v>CLINTON</v>
          </cell>
          <cell r="I125">
            <v>100</v>
          </cell>
          <cell r="J125">
            <v>8698</v>
          </cell>
          <cell r="K125">
            <v>0</v>
          </cell>
          <cell r="L125">
            <v>893</v>
          </cell>
        </row>
        <row r="126">
          <cell r="A126">
            <v>430170100</v>
          </cell>
          <cell r="B126">
            <v>430170</v>
          </cell>
          <cell r="C126">
            <v>430</v>
          </cell>
          <cell r="D126" t="str">
            <v>ADVANCED MATH AND SCIENCE ACADEMY</v>
          </cell>
          <cell r="E126">
            <v>170</v>
          </cell>
          <cell r="F126" t="str">
            <v>MARLBOROUGH</v>
          </cell>
          <cell r="G126">
            <v>100</v>
          </cell>
          <cell r="H126" t="str">
            <v>FRAMINGHAM</v>
          </cell>
          <cell r="I126">
            <v>138.59864628684042</v>
          </cell>
          <cell r="J126">
            <v>9099</v>
          </cell>
          <cell r="K126">
            <v>3512</v>
          </cell>
          <cell r="L126">
            <v>893</v>
          </cell>
        </row>
        <row r="127">
          <cell r="A127">
            <v>430170101</v>
          </cell>
          <cell r="B127">
            <v>430170</v>
          </cell>
          <cell r="C127">
            <v>430</v>
          </cell>
          <cell r="D127" t="str">
            <v>ADVANCED MATH AND SCIENCE ACADEMY</v>
          </cell>
          <cell r="E127">
            <v>170</v>
          </cell>
          <cell r="F127" t="str">
            <v>MARLBOROUGH</v>
          </cell>
          <cell r="G127">
            <v>101</v>
          </cell>
          <cell r="H127" t="str">
            <v>FRANKLIN</v>
          </cell>
          <cell r="I127">
            <v>107.8348750790026</v>
          </cell>
          <cell r="J127">
            <v>9326</v>
          </cell>
          <cell r="K127">
            <v>731</v>
          </cell>
          <cell r="L127">
            <v>893</v>
          </cell>
        </row>
        <row r="128">
          <cell r="A128">
            <v>430170110</v>
          </cell>
          <cell r="B128">
            <v>430170</v>
          </cell>
          <cell r="C128">
            <v>430</v>
          </cell>
          <cell r="D128" t="str">
            <v>ADVANCED MATH AND SCIENCE ACADEMY</v>
          </cell>
          <cell r="E128">
            <v>170</v>
          </cell>
          <cell r="F128" t="str">
            <v>MARLBOROUGH</v>
          </cell>
          <cell r="G128">
            <v>110</v>
          </cell>
          <cell r="H128" t="str">
            <v>GRAFTON</v>
          </cell>
          <cell r="I128">
            <v>105.17072542855715</v>
          </cell>
          <cell r="J128">
            <v>8724</v>
          </cell>
          <cell r="K128">
            <v>451</v>
          </cell>
          <cell r="L128">
            <v>893</v>
          </cell>
        </row>
        <row r="129">
          <cell r="A129">
            <v>430170125</v>
          </cell>
          <cell r="B129">
            <v>430170</v>
          </cell>
          <cell r="C129">
            <v>430</v>
          </cell>
          <cell r="D129" t="str">
            <v>ADVANCED MATH AND SCIENCE ACADEMY</v>
          </cell>
          <cell r="E129">
            <v>170</v>
          </cell>
          <cell r="F129" t="str">
            <v>MARLBOROUGH</v>
          </cell>
          <cell r="G129">
            <v>125</v>
          </cell>
          <cell r="H129" t="str">
            <v>HARVARD</v>
          </cell>
          <cell r="I129">
            <v>132.2037078451868</v>
          </cell>
          <cell r="J129">
            <v>8854</v>
          </cell>
          <cell r="K129">
            <v>2851</v>
          </cell>
          <cell r="L129">
            <v>893</v>
          </cell>
        </row>
        <row r="130">
          <cell r="A130">
            <v>430170136</v>
          </cell>
          <cell r="B130">
            <v>430170</v>
          </cell>
          <cell r="C130">
            <v>430</v>
          </cell>
          <cell r="D130" t="str">
            <v>ADVANCED MATH AND SCIENCE ACADEMY</v>
          </cell>
          <cell r="E130">
            <v>170</v>
          </cell>
          <cell r="F130" t="str">
            <v>MARLBOROUGH</v>
          </cell>
          <cell r="G130">
            <v>136</v>
          </cell>
          <cell r="H130" t="str">
            <v>HOLLISTON</v>
          </cell>
          <cell r="I130">
            <v>124.23152715862915</v>
          </cell>
          <cell r="J130">
            <v>9563</v>
          </cell>
          <cell r="K130">
            <v>2317</v>
          </cell>
          <cell r="L130">
            <v>893</v>
          </cell>
        </row>
        <row r="131">
          <cell r="A131">
            <v>430170138</v>
          </cell>
          <cell r="B131">
            <v>430170</v>
          </cell>
          <cell r="C131">
            <v>430</v>
          </cell>
          <cell r="D131" t="str">
            <v>ADVANCED MATH AND SCIENCE ACADEMY</v>
          </cell>
          <cell r="E131">
            <v>170</v>
          </cell>
          <cell r="F131" t="str">
            <v>MARLBOROUGH</v>
          </cell>
          <cell r="G131">
            <v>138</v>
          </cell>
          <cell r="H131" t="str">
            <v>HOPEDALE</v>
          </cell>
          <cell r="I131">
            <v>117.41009627059087</v>
          </cell>
          <cell r="J131">
            <v>9031</v>
          </cell>
          <cell r="K131">
            <v>1572</v>
          </cell>
          <cell r="L131">
            <v>893</v>
          </cell>
        </row>
        <row r="132">
          <cell r="A132">
            <v>430170139</v>
          </cell>
          <cell r="B132">
            <v>430170</v>
          </cell>
          <cell r="C132">
            <v>430</v>
          </cell>
          <cell r="D132" t="str">
            <v>ADVANCED MATH AND SCIENCE ACADEMY</v>
          </cell>
          <cell r="E132">
            <v>170</v>
          </cell>
          <cell r="F132" t="str">
            <v>MARLBOROUGH</v>
          </cell>
          <cell r="G132">
            <v>139</v>
          </cell>
          <cell r="H132" t="str">
            <v>HOPKINTON</v>
          </cell>
          <cell r="I132">
            <v>124.96834066573466</v>
          </cell>
          <cell r="J132">
            <v>8838</v>
          </cell>
          <cell r="K132">
            <v>2207</v>
          </cell>
          <cell r="L132">
            <v>893</v>
          </cell>
        </row>
        <row r="133">
          <cell r="A133">
            <v>430170141</v>
          </cell>
          <cell r="B133">
            <v>430170</v>
          </cell>
          <cell r="C133">
            <v>430</v>
          </cell>
          <cell r="D133" t="str">
            <v>ADVANCED MATH AND SCIENCE ACADEMY</v>
          </cell>
          <cell r="E133">
            <v>170</v>
          </cell>
          <cell r="F133" t="str">
            <v>MARLBOROUGH</v>
          </cell>
          <cell r="G133">
            <v>141</v>
          </cell>
          <cell r="H133" t="str">
            <v>HUDSON</v>
          </cell>
          <cell r="I133">
            <v>141.60765068531865</v>
          </cell>
          <cell r="J133">
            <v>8963</v>
          </cell>
          <cell r="K133">
            <v>3729</v>
          </cell>
          <cell r="L133">
            <v>893</v>
          </cell>
        </row>
        <row r="134">
          <cell r="A134">
            <v>430170153</v>
          </cell>
          <cell r="B134">
            <v>430170</v>
          </cell>
          <cell r="C134">
            <v>430</v>
          </cell>
          <cell r="D134" t="str">
            <v>ADVANCED MATH AND SCIENCE ACADEMY</v>
          </cell>
          <cell r="E134">
            <v>170</v>
          </cell>
          <cell r="F134" t="str">
            <v>MARLBOROUGH</v>
          </cell>
          <cell r="G134">
            <v>153</v>
          </cell>
          <cell r="H134" t="str">
            <v>LEOMINSTER</v>
          </cell>
          <cell r="I134">
            <v>100.61794146119338</v>
          </cell>
          <cell r="J134">
            <v>9031</v>
          </cell>
          <cell r="K134">
            <v>56</v>
          </cell>
          <cell r="L134">
            <v>893</v>
          </cell>
        </row>
        <row r="135">
          <cell r="A135">
            <v>430170158</v>
          </cell>
          <cell r="B135">
            <v>430170</v>
          </cell>
          <cell r="C135">
            <v>430</v>
          </cell>
          <cell r="D135" t="str">
            <v>ADVANCED MATH AND SCIENCE ACADEMY</v>
          </cell>
          <cell r="E135">
            <v>170</v>
          </cell>
          <cell r="F135" t="str">
            <v>MARLBOROUGH</v>
          </cell>
          <cell r="G135">
            <v>158</v>
          </cell>
          <cell r="H135" t="str">
            <v>LITTLETON</v>
          </cell>
          <cell r="I135">
            <v>131.32767968636745</v>
          </cell>
          <cell r="J135">
            <v>8588</v>
          </cell>
          <cell r="K135">
            <v>2690</v>
          </cell>
          <cell r="L135">
            <v>893</v>
          </cell>
        </row>
        <row r="136">
          <cell r="A136">
            <v>430170170</v>
          </cell>
          <cell r="B136">
            <v>430170</v>
          </cell>
          <cell r="C136">
            <v>430</v>
          </cell>
          <cell r="D136" t="str">
            <v>ADVANCED MATH AND SCIENCE ACADEMY</v>
          </cell>
          <cell r="E136">
            <v>170</v>
          </cell>
          <cell r="F136" t="str">
            <v>MARLBOROUGH</v>
          </cell>
          <cell r="G136">
            <v>170</v>
          </cell>
          <cell r="H136" t="str">
            <v>MARLBOROUGH</v>
          </cell>
          <cell r="I136">
            <v>125.34978952499777</v>
          </cell>
          <cell r="J136">
            <v>9154</v>
          </cell>
          <cell r="K136">
            <v>2321</v>
          </cell>
          <cell r="L136">
            <v>893</v>
          </cell>
        </row>
        <row r="137">
          <cell r="A137">
            <v>430170174</v>
          </cell>
          <cell r="B137">
            <v>430170</v>
          </cell>
          <cell r="C137">
            <v>430</v>
          </cell>
          <cell r="D137" t="str">
            <v>ADVANCED MATH AND SCIENCE ACADEMY</v>
          </cell>
          <cell r="E137">
            <v>170</v>
          </cell>
          <cell r="F137" t="str">
            <v>MARLBOROUGH</v>
          </cell>
          <cell r="G137">
            <v>174</v>
          </cell>
          <cell r="H137" t="str">
            <v>MAYNARD</v>
          </cell>
          <cell r="I137">
            <v>129.47350986697595</v>
          </cell>
          <cell r="J137">
            <v>9252</v>
          </cell>
          <cell r="K137">
            <v>2727</v>
          </cell>
          <cell r="L137">
            <v>893</v>
          </cell>
        </row>
        <row r="138">
          <cell r="A138">
            <v>430170177</v>
          </cell>
          <cell r="B138">
            <v>430170</v>
          </cell>
          <cell r="C138">
            <v>430</v>
          </cell>
          <cell r="D138" t="str">
            <v>ADVANCED MATH AND SCIENCE ACADEMY</v>
          </cell>
          <cell r="E138">
            <v>170</v>
          </cell>
          <cell r="F138" t="str">
            <v>MARLBOROUGH</v>
          </cell>
          <cell r="G138">
            <v>177</v>
          </cell>
          <cell r="H138" t="str">
            <v>MEDWAY</v>
          </cell>
          <cell r="I138">
            <v>122.09028683894347</v>
          </cell>
          <cell r="J138">
            <v>8144</v>
          </cell>
          <cell r="K138">
            <v>1799</v>
          </cell>
          <cell r="L138">
            <v>893</v>
          </cell>
        </row>
        <row r="139">
          <cell r="A139">
            <v>430170198</v>
          </cell>
          <cell r="B139">
            <v>430170</v>
          </cell>
          <cell r="C139">
            <v>430</v>
          </cell>
          <cell r="D139" t="str">
            <v>ADVANCED MATH AND SCIENCE ACADEMY</v>
          </cell>
          <cell r="E139">
            <v>170</v>
          </cell>
          <cell r="F139" t="str">
            <v>MARLBOROUGH</v>
          </cell>
          <cell r="G139">
            <v>198</v>
          </cell>
          <cell r="H139" t="str">
            <v>NATICK</v>
          </cell>
          <cell r="I139">
            <v>123.4934493316111</v>
          </cell>
          <cell r="J139">
            <v>8932</v>
          </cell>
          <cell r="K139">
            <v>2098</v>
          </cell>
          <cell r="L139">
            <v>893</v>
          </cell>
        </row>
        <row r="140">
          <cell r="A140">
            <v>430170199</v>
          </cell>
          <cell r="B140">
            <v>430170</v>
          </cell>
          <cell r="C140">
            <v>430</v>
          </cell>
          <cell r="D140" t="str">
            <v>ADVANCED MATH AND SCIENCE ACADEMY</v>
          </cell>
          <cell r="E140">
            <v>170</v>
          </cell>
          <cell r="F140" t="str">
            <v>MARLBOROUGH</v>
          </cell>
          <cell r="G140">
            <v>199</v>
          </cell>
          <cell r="H140" t="str">
            <v>NEEDHAM</v>
          </cell>
          <cell r="I140">
            <v>138.61665590244476</v>
          </cell>
          <cell r="J140">
            <v>8499</v>
          </cell>
          <cell r="K140">
            <v>3282</v>
          </cell>
          <cell r="L140">
            <v>893</v>
          </cell>
        </row>
        <row r="141">
          <cell r="A141">
            <v>430170207</v>
          </cell>
          <cell r="B141">
            <v>430170</v>
          </cell>
          <cell r="C141">
            <v>430</v>
          </cell>
          <cell r="D141" t="str">
            <v>ADVANCED MATH AND SCIENCE ACADEMY</v>
          </cell>
          <cell r="E141">
            <v>170</v>
          </cell>
          <cell r="F141" t="str">
            <v>MARLBOROUGH</v>
          </cell>
          <cell r="G141">
            <v>207</v>
          </cell>
          <cell r="H141" t="str">
            <v>NEWTON</v>
          </cell>
          <cell r="I141">
            <v>157.5519839968961</v>
          </cell>
          <cell r="J141">
            <v>8651</v>
          </cell>
          <cell r="K141">
            <v>4979</v>
          </cell>
          <cell r="L141">
            <v>893</v>
          </cell>
        </row>
        <row r="142">
          <cell r="A142">
            <v>430170213</v>
          </cell>
          <cell r="B142">
            <v>430170</v>
          </cell>
          <cell r="C142">
            <v>430</v>
          </cell>
          <cell r="D142" t="str">
            <v>ADVANCED MATH AND SCIENCE ACADEMY</v>
          </cell>
          <cell r="E142">
            <v>170</v>
          </cell>
          <cell r="F142" t="str">
            <v>MARLBOROUGH</v>
          </cell>
          <cell r="G142">
            <v>213</v>
          </cell>
          <cell r="H142" t="str">
            <v>NORTHBOROUGH</v>
          </cell>
          <cell r="I142">
            <v>146.97226362059087</v>
          </cell>
          <cell r="J142">
            <v>8144</v>
          </cell>
          <cell r="K142">
            <v>3825</v>
          </cell>
          <cell r="L142">
            <v>893</v>
          </cell>
        </row>
        <row r="143">
          <cell r="A143">
            <v>430170214</v>
          </cell>
          <cell r="B143">
            <v>430170</v>
          </cell>
          <cell r="C143">
            <v>430</v>
          </cell>
          <cell r="D143" t="str">
            <v>ADVANCED MATH AND SCIENCE ACADEMY</v>
          </cell>
          <cell r="E143">
            <v>170</v>
          </cell>
          <cell r="F143" t="str">
            <v>MARLBOROUGH</v>
          </cell>
          <cell r="G143">
            <v>214</v>
          </cell>
          <cell r="H143" t="str">
            <v>NORTHBRIDGE</v>
          </cell>
          <cell r="I143">
            <v>108.1351503733786</v>
          </cell>
          <cell r="J143">
            <v>9917</v>
          </cell>
          <cell r="K143">
            <v>807</v>
          </cell>
          <cell r="L143">
            <v>893</v>
          </cell>
        </row>
        <row r="144">
          <cell r="A144">
            <v>430170218</v>
          </cell>
          <cell r="B144">
            <v>430170</v>
          </cell>
          <cell r="C144">
            <v>430</v>
          </cell>
          <cell r="D144" t="str">
            <v>ADVANCED MATH AND SCIENCE ACADEMY</v>
          </cell>
          <cell r="E144">
            <v>170</v>
          </cell>
          <cell r="F144" t="str">
            <v>MARLBOROUGH</v>
          </cell>
          <cell r="G144">
            <v>218</v>
          </cell>
          <cell r="H144" t="str">
            <v>NORTON</v>
          </cell>
          <cell r="I144">
            <v>114.54393569316734</v>
          </cell>
          <cell r="J144">
            <v>9917</v>
          </cell>
          <cell r="K144">
            <v>1442</v>
          </cell>
          <cell r="L144">
            <v>893</v>
          </cell>
        </row>
        <row r="145">
          <cell r="A145">
            <v>430170226</v>
          </cell>
          <cell r="B145">
            <v>430170</v>
          </cell>
          <cell r="C145">
            <v>430</v>
          </cell>
          <cell r="D145" t="str">
            <v>ADVANCED MATH AND SCIENCE ACADEMY</v>
          </cell>
          <cell r="E145">
            <v>170</v>
          </cell>
          <cell r="F145" t="str">
            <v>MARLBOROUGH</v>
          </cell>
          <cell r="G145">
            <v>226</v>
          </cell>
          <cell r="H145" t="str">
            <v>OXFORD</v>
          </cell>
          <cell r="I145">
            <v>108.65040753077851</v>
          </cell>
          <cell r="J145">
            <v>9917</v>
          </cell>
          <cell r="K145">
            <v>858</v>
          </cell>
          <cell r="L145">
            <v>893</v>
          </cell>
        </row>
        <row r="146">
          <cell r="A146">
            <v>430170271</v>
          </cell>
          <cell r="B146">
            <v>430170</v>
          </cell>
          <cell r="C146">
            <v>430</v>
          </cell>
          <cell r="D146" t="str">
            <v>ADVANCED MATH AND SCIENCE ACADEMY</v>
          </cell>
          <cell r="E146">
            <v>170</v>
          </cell>
          <cell r="F146" t="str">
            <v>MARLBOROUGH</v>
          </cell>
          <cell r="G146">
            <v>271</v>
          </cell>
          <cell r="H146" t="str">
            <v>SHREWSBURY</v>
          </cell>
          <cell r="I146">
            <v>108.66344775083707</v>
          </cell>
          <cell r="J146">
            <v>9122</v>
          </cell>
          <cell r="K146">
            <v>790</v>
          </cell>
          <cell r="L146">
            <v>893</v>
          </cell>
        </row>
        <row r="147">
          <cell r="A147">
            <v>430170276</v>
          </cell>
          <cell r="B147">
            <v>430170</v>
          </cell>
          <cell r="C147">
            <v>430</v>
          </cell>
          <cell r="D147" t="str">
            <v>ADVANCED MATH AND SCIENCE ACADEMY</v>
          </cell>
          <cell r="E147">
            <v>170</v>
          </cell>
          <cell r="F147" t="str">
            <v>MARLBOROUGH</v>
          </cell>
          <cell r="G147">
            <v>276</v>
          </cell>
          <cell r="H147" t="str">
            <v>SOUTHBOROUGH</v>
          </cell>
          <cell r="I147">
            <v>155.62921469648725</v>
          </cell>
          <cell r="J147">
            <v>8144</v>
          </cell>
          <cell r="K147">
            <v>4530</v>
          </cell>
          <cell r="L147">
            <v>893</v>
          </cell>
        </row>
        <row r="148">
          <cell r="A148">
            <v>430170288</v>
          </cell>
          <cell r="B148">
            <v>430170</v>
          </cell>
          <cell r="C148">
            <v>430</v>
          </cell>
          <cell r="D148" t="str">
            <v>ADVANCED MATH AND SCIENCE ACADEMY</v>
          </cell>
          <cell r="E148">
            <v>170</v>
          </cell>
          <cell r="F148" t="str">
            <v>MARLBOROUGH</v>
          </cell>
          <cell r="G148">
            <v>288</v>
          </cell>
          <cell r="H148" t="str">
            <v>SUDBURY</v>
          </cell>
          <cell r="I148">
            <v>137.96613372650006</v>
          </cell>
          <cell r="J148">
            <v>8144</v>
          </cell>
          <cell r="K148">
            <v>3092</v>
          </cell>
          <cell r="L148">
            <v>893</v>
          </cell>
        </row>
        <row r="149">
          <cell r="A149">
            <v>430170304</v>
          </cell>
          <cell r="B149">
            <v>430170</v>
          </cell>
          <cell r="C149">
            <v>430</v>
          </cell>
          <cell r="D149" t="str">
            <v>ADVANCED MATH AND SCIENCE ACADEMY</v>
          </cell>
          <cell r="E149">
            <v>170</v>
          </cell>
          <cell r="F149" t="str">
            <v>MARLBOROUGH</v>
          </cell>
          <cell r="G149">
            <v>304</v>
          </cell>
          <cell r="H149" t="str">
            <v>UXBRIDGE</v>
          </cell>
          <cell r="I149">
            <v>130.6676968486194</v>
          </cell>
          <cell r="J149">
            <v>9031</v>
          </cell>
          <cell r="K149">
            <v>2770</v>
          </cell>
          <cell r="L149">
            <v>893</v>
          </cell>
        </row>
        <row r="150">
          <cell r="A150">
            <v>430170308</v>
          </cell>
          <cell r="B150">
            <v>430170</v>
          </cell>
          <cell r="C150">
            <v>430</v>
          </cell>
          <cell r="D150" t="str">
            <v>ADVANCED MATH AND SCIENCE ACADEMY</v>
          </cell>
          <cell r="E150">
            <v>170</v>
          </cell>
          <cell r="F150" t="str">
            <v>MARLBOROUGH</v>
          </cell>
          <cell r="G150">
            <v>308</v>
          </cell>
          <cell r="H150" t="str">
            <v>WALTHAM</v>
          </cell>
          <cell r="I150">
            <v>161.33359762270268</v>
          </cell>
          <cell r="J150">
            <v>8588</v>
          </cell>
          <cell r="K150">
            <v>5267</v>
          </cell>
          <cell r="L150">
            <v>893</v>
          </cell>
        </row>
        <row r="151">
          <cell r="A151">
            <v>430170314</v>
          </cell>
          <cell r="B151">
            <v>430170</v>
          </cell>
          <cell r="C151">
            <v>430</v>
          </cell>
          <cell r="D151" t="str">
            <v>ADVANCED MATH AND SCIENCE ACADEMY</v>
          </cell>
          <cell r="E151">
            <v>170</v>
          </cell>
          <cell r="F151" t="str">
            <v>MARLBOROUGH</v>
          </cell>
          <cell r="G151">
            <v>314</v>
          </cell>
          <cell r="H151" t="str">
            <v>WATERTOWN</v>
          </cell>
          <cell r="I151">
            <v>144.18100286049548</v>
          </cell>
          <cell r="J151">
            <v>8144</v>
          </cell>
          <cell r="K151">
            <v>3598</v>
          </cell>
          <cell r="L151">
            <v>893</v>
          </cell>
        </row>
        <row r="152">
          <cell r="A152">
            <v>430170315</v>
          </cell>
          <cell r="B152">
            <v>430170</v>
          </cell>
          <cell r="C152">
            <v>430</v>
          </cell>
          <cell r="D152" t="str">
            <v>ADVANCED MATH AND SCIENCE ACADEMY</v>
          </cell>
          <cell r="E152">
            <v>170</v>
          </cell>
          <cell r="F152" t="str">
            <v>MARLBOROUGH</v>
          </cell>
          <cell r="G152">
            <v>315</v>
          </cell>
          <cell r="H152" t="str">
            <v>WAYLAND</v>
          </cell>
          <cell r="I152">
            <v>159.67358513569474</v>
          </cell>
          <cell r="J152">
            <v>8854</v>
          </cell>
          <cell r="K152">
            <v>5283</v>
          </cell>
          <cell r="L152">
            <v>893</v>
          </cell>
        </row>
        <row r="153">
          <cell r="A153">
            <v>430170317</v>
          </cell>
          <cell r="B153">
            <v>430170</v>
          </cell>
          <cell r="C153">
            <v>430</v>
          </cell>
          <cell r="D153" t="str">
            <v>ADVANCED MATH AND SCIENCE ACADEMY</v>
          </cell>
          <cell r="E153">
            <v>170</v>
          </cell>
          <cell r="F153" t="str">
            <v>MARLBOROUGH</v>
          </cell>
          <cell r="G153">
            <v>317</v>
          </cell>
          <cell r="H153" t="str">
            <v>WELLESLEY</v>
          </cell>
          <cell r="I153">
            <v>153.27929823745242</v>
          </cell>
          <cell r="J153">
            <v>8144</v>
          </cell>
          <cell r="K153">
            <v>4339</v>
          </cell>
          <cell r="L153">
            <v>893</v>
          </cell>
        </row>
        <row r="154">
          <cell r="A154">
            <v>430170321</v>
          </cell>
          <cell r="B154">
            <v>430170</v>
          </cell>
          <cell r="C154">
            <v>430</v>
          </cell>
          <cell r="D154" t="str">
            <v>ADVANCED MATH AND SCIENCE ACADEMY</v>
          </cell>
          <cell r="E154">
            <v>170</v>
          </cell>
          <cell r="F154" t="str">
            <v>MARLBOROUGH</v>
          </cell>
          <cell r="G154">
            <v>321</v>
          </cell>
          <cell r="H154" t="str">
            <v>WESTBOROUGH</v>
          </cell>
          <cell r="I154">
            <v>154.0717854556781</v>
          </cell>
          <cell r="J154">
            <v>8651</v>
          </cell>
          <cell r="K154">
            <v>4678</v>
          </cell>
          <cell r="L154">
            <v>893</v>
          </cell>
        </row>
        <row r="155">
          <cell r="A155">
            <v>430170322</v>
          </cell>
          <cell r="B155">
            <v>430170</v>
          </cell>
          <cell r="C155">
            <v>430</v>
          </cell>
          <cell r="D155" t="str">
            <v>ADVANCED MATH AND SCIENCE ACADEMY</v>
          </cell>
          <cell r="E155">
            <v>170</v>
          </cell>
          <cell r="F155" t="str">
            <v>MARLBOROUGH</v>
          </cell>
          <cell r="G155">
            <v>322</v>
          </cell>
          <cell r="H155" t="str">
            <v>WEST BOYLSTON</v>
          </cell>
          <cell r="I155">
            <v>144.7078262091057</v>
          </cell>
          <cell r="J155">
            <v>8932</v>
          </cell>
          <cell r="K155">
            <v>3993</v>
          </cell>
          <cell r="L155">
            <v>893</v>
          </cell>
        </row>
        <row r="156">
          <cell r="A156">
            <v>430170326</v>
          </cell>
          <cell r="B156">
            <v>430170</v>
          </cell>
          <cell r="C156">
            <v>430</v>
          </cell>
          <cell r="D156" t="str">
            <v>ADVANCED MATH AND SCIENCE ACADEMY</v>
          </cell>
          <cell r="E156">
            <v>170</v>
          </cell>
          <cell r="F156" t="str">
            <v>MARLBOROUGH</v>
          </cell>
          <cell r="G156">
            <v>326</v>
          </cell>
          <cell r="H156" t="str">
            <v>WESTFORD</v>
          </cell>
          <cell r="I156">
            <v>119.37852357892172</v>
          </cell>
          <cell r="J156">
            <v>8854</v>
          </cell>
          <cell r="K156">
            <v>1716</v>
          </cell>
          <cell r="L156">
            <v>893</v>
          </cell>
        </row>
        <row r="157">
          <cell r="A157">
            <v>430170330</v>
          </cell>
          <cell r="B157">
            <v>430170</v>
          </cell>
          <cell r="C157">
            <v>430</v>
          </cell>
          <cell r="D157" t="str">
            <v>ADVANCED MATH AND SCIENCE ACADEMY</v>
          </cell>
          <cell r="E157">
            <v>170</v>
          </cell>
          <cell r="F157" t="str">
            <v>MARLBOROUGH</v>
          </cell>
          <cell r="G157">
            <v>330</v>
          </cell>
          <cell r="H157" t="str">
            <v>WESTON</v>
          </cell>
          <cell r="I157">
            <v>196.22735034003506</v>
          </cell>
          <cell r="J157">
            <v>8144</v>
          </cell>
          <cell r="K157">
            <v>7837</v>
          </cell>
          <cell r="L157">
            <v>893</v>
          </cell>
        </row>
        <row r="158">
          <cell r="A158">
            <v>430170348</v>
          </cell>
          <cell r="B158">
            <v>430170</v>
          </cell>
          <cell r="C158">
            <v>430</v>
          </cell>
          <cell r="D158" t="str">
            <v>ADVANCED MATH AND SCIENCE ACADEMY</v>
          </cell>
          <cell r="E158">
            <v>170</v>
          </cell>
          <cell r="F158" t="str">
            <v>MARLBOROUGH</v>
          </cell>
          <cell r="G158">
            <v>348</v>
          </cell>
          <cell r="H158" t="str">
            <v>WORCESTER</v>
          </cell>
          <cell r="I158">
            <v>100.05356194772459</v>
          </cell>
          <cell r="J158">
            <v>10020</v>
          </cell>
          <cell r="K158">
            <v>5</v>
          </cell>
          <cell r="L158">
            <v>893</v>
          </cell>
        </row>
        <row r="159">
          <cell r="A159">
            <v>430170600</v>
          </cell>
          <cell r="B159">
            <v>430170</v>
          </cell>
          <cell r="C159">
            <v>430</v>
          </cell>
          <cell r="D159" t="str">
            <v>ADVANCED MATH AND SCIENCE ACADEMY</v>
          </cell>
          <cell r="E159">
            <v>170</v>
          </cell>
          <cell r="F159" t="str">
            <v>MARLBOROUGH</v>
          </cell>
          <cell r="G159">
            <v>600</v>
          </cell>
          <cell r="H159" t="str">
            <v>ACTON BOXBOROUGH</v>
          </cell>
          <cell r="I159">
            <v>126.11661300645972</v>
          </cell>
          <cell r="J159">
            <v>9031</v>
          </cell>
          <cell r="K159">
            <v>2359</v>
          </cell>
          <cell r="L159">
            <v>893</v>
          </cell>
        </row>
        <row r="160">
          <cell r="A160">
            <v>430170616</v>
          </cell>
          <cell r="B160">
            <v>430170</v>
          </cell>
          <cell r="C160">
            <v>430</v>
          </cell>
          <cell r="D160" t="str">
            <v>ADVANCED MATH AND SCIENCE ACADEMY</v>
          </cell>
          <cell r="E160">
            <v>170</v>
          </cell>
          <cell r="F160" t="str">
            <v>MARLBOROUGH</v>
          </cell>
          <cell r="G160">
            <v>616</v>
          </cell>
          <cell r="H160" t="str">
            <v>AYER SHIRLEY</v>
          </cell>
          <cell r="I160">
            <v>124.9141943059811</v>
          </cell>
          <cell r="J160">
            <v>9031</v>
          </cell>
          <cell r="K160">
            <v>2250</v>
          </cell>
          <cell r="L160">
            <v>893</v>
          </cell>
        </row>
        <row r="161">
          <cell r="A161">
            <v>430170620</v>
          </cell>
          <cell r="B161">
            <v>430170</v>
          </cell>
          <cell r="C161">
            <v>430</v>
          </cell>
          <cell r="D161" t="str">
            <v>ADVANCED MATH AND SCIENCE ACADEMY</v>
          </cell>
          <cell r="E161">
            <v>170</v>
          </cell>
          <cell r="F161" t="str">
            <v>MARLBOROUGH</v>
          </cell>
          <cell r="G161">
            <v>620</v>
          </cell>
          <cell r="H161" t="str">
            <v>BERLIN BOYLSTON</v>
          </cell>
          <cell r="I161">
            <v>153.75076357860408</v>
          </cell>
          <cell r="J161">
            <v>8888</v>
          </cell>
          <cell r="K161">
            <v>4777</v>
          </cell>
          <cell r="L161">
            <v>893</v>
          </cell>
        </row>
        <row r="162">
          <cell r="A162">
            <v>430170640</v>
          </cell>
          <cell r="B162">
            <v>430170</v>
          </cell>
          <cell r="C162">
            <v>430</v>
          </cell>
          <cell r="D162" t="str">
            <v>ADVANCED MATH AND SCIENCE ACADEMY</v>
          </cell>
          <cell r="E162">
            <v>170</v>
          </cell>
          <cell r="F162" t="str">
            <v>MARLBOROUGH</v>
          </cell>
          <cell r="G162">
            <v>640</v>
          </cell>
          <cell r="H162" t="str">
            <v>CONCORD CARLISLE</v>
          </cell>
          <cell r="I162">
            <v>169.84600467070163</v>
          </cell>
          <cell r="J162">
            <v>9917</v>
          </cell>
          <cell r="K162">
            <v>6927</v>
          </cell>
          <cell r="L162">
            <v>893</v>
          </cell>
        </row>
        <row r="163">
          <cell r="A163">
            <v>430170690</v>
          </cell>
          <cell r="B163">
            <v>430170</v>
          </cell>
          <cell r="C163">
            <v>430</v>
          </cell>
          <cell r="D163" t="str">
            <v>ADVANCED MATH AND SCIENCE ACADEMY</v>
          </cell>
          <cell r="E163">
            <v>170</v>
          </cell>
          <cell r="F163" t="str">
            <v>MARLBOROUGH</v>
          </cell>
          <cell r="G163">
            <v>690</v>
          </cell>
          <cell r="H163" t="str">
            <v>KING PHILIP</v>
          </cell>
          <cell r="I163">
            <v>113.10683463353324</v>
          </cell>
          <cell r="J163">
            <v>9917</v>
          </cell>
          <cell r="K163">
            <v>1300</v>
          </cell>
          <cell r="L163">
            <v>893</v>
          </cell>
        </row>
        <row r="164">
          <cell r="A164">
            <v>430170695</v>
          </cell>
          <cell r="B164">
            <v>430170</v>
          </cell>
          <cell r="C164">
            <v>430</v>
          </cell>
          <cell r="D164" t="str">
            <v>ADVANCED MATH AND SCIENCE ACADEMY</v>
          </cell>
          <cell r="E164">
            <v>170</v>
          </cell>
          <cell r="F164" t="str">
            <v>MARLBOROUGH</v>
          </cell>
          <cell r="G164">
            <v>695</v>
          </cell>
          <cell r="H164" t="str">
            <v>LINCOLN SUDBURY</v>
          </cell>
          <cell r="I164">
            <v>140.58522811375826</v>
          </cell>
          <cell r="J164">
            <v>9917</v>
          </cell>
          <cell r="K164">
            <v>4025</v>
          </cell>
          <cell r="L164">
            <v>893</v>
          </cell>
        </row>
        <row r="165">
          <cell r="A165">
            <v>430170710</v>
          </cell>
          <cell r="B165">
            <v>430170</v>
          </cell>
          <cell r="C165">
            <v>430</v>
          </cell>
          <cell r="D165" t="str">
            <v>ADVANCED MATH AND SCIENCE ACADEMY</v>
          </cell>
          <cell r="E165">
            <v>170</v>
          </cell>
          <cell r="F165" t="str">
            <v>MARLBOROUGH</v>
          </cell>
          <cell r="G165">
            <v>710</v>
          </cell>
          <cell r="H165" t="str">
            <v>MENDON UPTON</v>
          </cell>
          <cell r="I165">
            <v>114.63342637409501</v>
          </cell>
          <cell r="J165">
            <v>8690</v>
          </cell>
          <cell r="K165">
            <v>1272</v>
          </cell>
          <cell r="L165">
            <v>893</v>
          </cell>
        </row>
        <row r="166">
          <cell r="A166">
            <v>430170725</v>
          </cell>
          <cell r="B166">
            <v>430170</v>
          </cell>
          <cell r="C166">
            <v>430</v>
          </cell>
          <cell r="D166" t="str">
            <v>ADVANCED MATH AND SCIENCE ACADEMY</v>
          </cell>
          <cell r="E166">
            <v>170</v>
          </cell>
          <cell r="F166" t="str">
            <v>MARLBOROUGH</v>
          </cell>
          <cell r="G166">
            <v>725</v>
          </cell>
          <cell r="H166" t="str">
            <v>NASHOBA</v>
          </cell>
          <cell r="I166">
            <v>145.24703743158318</v>
          </cell>
          <cell r="J166">
            <v>9637</v>
          </cell>
          <cell r="K166">
            <v>4360</v>
          </cell>
          <cell r="L166">
            <v>893</v>
          </cell>
        </row>
        <row r="167">
          <cell r="A167">
            <v>430170730</v>
          </cell>
          <cell r="B167">
            <v>430170</v>
          </cell>
          <cell r="C167">
            <v>430</v>
          </cell>
          <cell r="D167" t="str">
            <v>ADVANCED MATH AND SCIENCE ACADEMY</v>
          </cell>
          <cell r="E167">
            <v>170</v>
          </cell>
          <cell r="F167" t="str">
            <v>MARLBOROUGH</v>
          </cell>
          <cell r="G167">
            <v>730</v>
          </cell>
          <cell r="H167" t="str">
            <v>NORTHBORO SOUTHBORO</v>
          </cell>
          <cell r="I167">
            <v>119.53803779481964</v>
          </cell>
          <cell r="J167">
            <v>9917</v>
          </cell>
          <cell r="K167">
            <v>1938</v>
          </cell>
          <cell r="L167">
            <v>893</v>
          </cell>
        </row>
        <row r="168">
          <cell r="A168">
            <v>430170735</v>
          </cell>
          <cell r="B168">
            <v>430170</v>
          </cell>
          <cell r="C168">
            <v>430</v>
          </cell>
          <cell r="D168" t="str">
            <v>ADVANCED MATH AND SCIENCE ACADEMY</v>
          </cell>
          <cell r="E168">
            <v>170</v>
          </cell>
          <cell r="F168" t="str">
            <v>MARLBOROUGH</v>
          </cell>
          <cell r="G168">
            <v>735</v>
          </cell>
          <cell r="H168" t="str">
            <v>NORTH MIDDLESEX</v>
          </cell>
          <cell r="I168">
            <v>111.31564609601692</v>
          </cell>
          <cell r="J168">
            <v>8735</v>
          </cell>
          <cell r="K168">
            <v>988</v>
          </cell>
          <cell r="L168">
            <v>893</v>
          </cell>
        </row>
        <row r="169">
          <cell r="A169">
            <v>430170775</v>
          </cell>
          <cell r="B169">
            <v>430170</v>
          </cell>
          <cell r="C169">
            <v>430</v>
          </cell>
          <cell r="D169" t="str">
            <v>ADVANCED MATH AND SCIENCE ACADEMY</v>
          </cell>
          <cell r="E169">
            <v>170</v>
          </cell>
          <cell r="F169" t="str">
            <v>MARLBOROUGH</v>
          </cell>
          <cell r="G169">
            <v>775</v>
          </cell>
          <cell r="H169" t="str">
            <v>WACHUSETT</v>
          </cell>
          <cell r="I169">
            <v>111.38437617111208</v>
          </cell>
          <cell r="J169">
            <v>9727</v>
          </cell>
          <cell r="K169">
            <v>1107</v>
          </cell>
          <cell r="L169">
            <v>893</v>
          </cell>
        </row>
        <row r="170">
          <cell r="A170">
            <v>432660020</v>
          </cell>
          <cell r="B170">
            <v>432660</v>
          </cell>
          <cell r="C170">
            <v>432</v>
          </cell>
          <cell r="D170" t="str">
            <v>CAPE COD LIGHTHOUSE</v>
          </cell>
          <cell r="E170">
            <v>660</v>
          </cell>
          <cell r="F170" t="str">
            <v>NAUSET</v>
          </cell>
          <cell r="G170">
            <v>20</v>
          </cell>
          <cell r="H170" t="str">
            <v>BARNSTABLE</v>
          </cell>
          <cell r="I170">
            <v>117.55038542327496</v>
          </cell>
          <cell r="J170">
            <v>7744</v>
          </cell>
          <cell r="K170">
            <v>1359</v>
          </cell>
          <cell r="L170">
            <v>893</v>
          </cell>
        </row>
        <row r="171">
          <cell r="A171">
            <v>432660036</v>
          </cell>
          <cell r="B171">
            <v>432660</v>
          </cell>
          <cell r="C171">
            <v>432</v>
          </cell>
          <cell r="D171" t="str">
            <v>CAPE COD LIGHTHOUSE</v>
          </cell>
          <cell r="E171">
            <v>660</v>
          </cell>
          <cell r="F171" t="str">
            <v>NAUSET</v>
          </cell>
          <cell r="G171">
            <v>36</v>
          </cell>
          <cell r="H171" t="str">
            <v>BOURNE</v>
          </cell>
          <cell r="I171">
            <v>126.68448770465828</v>
          </cell>
          <cell r="J171">
            <v>9819</v>
          </cell>
          <cell r="K171">
            <v>2620</v>
          </cell>
          <cell r="L171">
            <v>893</v>
          </cell>
        </row>
        <row r="172">
          <cell r="A172">
            <v>432660242</v>
          </cell>
          <cell r="B172">
            <v>432660</v>
          </cell>
          <cell r="C172">
            <v>432</v>
          </cell>
          <cell r="D172" t="str">
            <v>CAPE COD LIGHTHOUSE</v>
          </cell>
          <cell r="E172">
            <v>660</v>
          </cell>
          <cell r="F172" t="str">
            <v>NAUSET</v>
          </cell>
          <cell r="G172">
            <v>242</v>
          </cell>
          <cell r="H172" t="str">
            <v>PROVINCETOWN</v>
          </cell>
          <cell r="I172">
            <v>301.8080392513214</v>
          </cell>
          <cell r="J172">
            <v>7963</v>
          </cell>
          <cell r="K172">
            <v>16070</v>
          </cell>
          <cell r="L172">
            <v>893</v>
          </cell>
        </row>
        <row r="173">
          <cell r="A173">
            <v>432660261</v>
          </cell>
          <cell r="B173">
            <v>432660</v>
          </cell>
          <cell r="C173">
            <v>432</v>
          </cell>
          <cell r="D173" t="str">
            <v>CAPE COD LIGHTHOUSE</v>
          </cell>
          <cell r="E173">
            <v>660</v>
          </cell>
          <cell r="F173" t="str">
            <v>NAUSET</v>
          </cell>
          <cell r="G173">
            <v>261</v>
          </cell>
          <cell r="H173" t="str">
            <v>SANDWICH</v>
          </cell>
          <cell r="I173">
            <v>126.98853542116248</v>
          </cell>
          <cell r="J173">
            <v>7592</v>
          </cell>
          <cell r="K173">
            <v>2049</v>
          </cell>
          <cell r="L173">
            <v>893</v>
          </cell>
        </row>
        <row r="174">
          <cell r="A174">
            <v>432660300</v>
          </cell>
          <cell r="B174">
            <v>432660</v>
          </cell>
          <cell r="C174">
            <v>432</v>
          </cell>
          <cell r="D174" t="str">
            <v>CAPE COD LIGHTHOUSE</v>
          </cell>
          <cell r="E174">
            <v>660</v>
          </cell>
          <cell r="F174" t="str">
            <v>NAUSET</v>
          </cell>
          <cell r="G174">
            <v>300</v>
          </cell>
          <cell r="H174" t="str">
            <v>TRURO</v>
          </cell>
          <cell r="I174">
            <v>258.0487754722326</v>
          </cell>
          <cell r="J174">
            <v>7592</v>
          </cell>
          <cell r="K174">
            <v>11999</v>
          </cell>
          <cell r="L174">
            <v>893</v>
          </cell>
        </row>
        <row r="175">
          <cell r="A175">
            <v>432660645</v>
          </cell>
          <cell r="B175">
            <v>432660</v>
          </cell>
          <cell r="C175">
            <v>432</v>
          </cell>
          <cell r="D175" t="str">
            <v>CAPE COD LIGHTHOUSE</v>
          </cell>
          <cell r="E175">
            <v>660</v>
          </cell>
          <cell r="F175" t="str">
            <v>NAUSET</v>
          </cell>
          <cell r="G175">
            <v>645</v>
          </cell>
          <cell r="H175" t="str">
            <v>DENNIS YARMOUTH</v>
          </cell>
          <cell r="I175">
            <v>133.40505660059722</v>
          </cell>
          <cell r="J175">
            <v>7956</v>
          </cell>
          <cell r="K175">
            <v>2658</v>
          </cell>
          <cell r="L175">
            <v>893</v>
          </cell>
        </row>
        <row r="176">
          <cell r="A176">
            <v>432660660</v>
          </cell>
          <cell r="B176">
            <v>432660</v>
          </cell>
          <cell r="C176">
            <v>432</v>
          </cell>
          <cell r="D176" t="str">
            <v>CAPE COD LIGHTHOUSE</v>
          </cell>
          <cell r="E176">
            <v>660</v>
          </cell>
          <cell r="F176" t="str">
            <v>NAUSET</v>
          </cell>
          <cell r="G176">
            <v>660</v>
          </cell>
          <cell r="H176" t="str">
            <v>NAUSET</v>
          </cell>
          <cell r="I176">
            <v>185.7575847708872</v>
          </cell>
          <cell r="J176">
            <v>8102</v>
          </cell>
          <cell r="K176">
            <v>6948</v>
          </cell>
          <cell r="L176">
            <v>893</v>
          </cell>
        </row>
        <row r="177">
          <cell r="A177">
            <v>432660712</v>
          </cell>
          <cell r="B177">
            <v>432660</v>
          </cell>
          <cell r="C177">
            <v>432</v>
          </cell>
          <cell r="D177" t="str">
            <v>CAPE COD LIGHTHOUSE</v>
          </cell>
          <cell r="E177">
            <v>660</v>
          </cell>
          <cell r="F177" t="str">
            <v>NAUSET</v>
          </cell>
          <cell r="G177">
            <v>712</v>
          </cell>
          <cell r="H177" t="str">
            <v>MONOMOY</v>
          </cell>
          <cell r="I177">
            <v>184.24214852545344</v>
          </cell>
          <cell r="J177">
            <v>7592</v>
          </cell>
          <cell r="K177">
            <v>6396</v>
          </cell>
          <cell r="L177">
            <v>893</v>
          </cell>
        </row>
        <row r="178">
          <cell r="A178">
            <v>435301031</v>
          </cell>
          <cell r="B178">
            <v>435301</v>
          </cell>
          <cell r="C178">
            <v>435</v>
          </cell>
          <cell r="D178" t="str">
            <v>INNOVATION ACADEMY</v>
          </cell>
          <cell r="E178">
            <v>301</v>
          </cell>
          <cell r="F178" t="str">
            <v>TYNGSBOROUGH</v>
          </cell>
          <cell r="G178">
            <v>31</v>
          </cell>
          <cell r="H178" t="str">
            <v>BILLERICA</v>
          </cell>
          <cell r="I178">
            <v>126.47216189932367</v>
          </cell>
          <cell r="J178">
            <v>8374</v>
          </cell>
          <cell r="K178">
            <v>2217</v>
          </cell>
          <cell r="L178">
            <v>893</v>
          </cell>
        </row>
        <row r="179">
          <cell r="A179">
            <v>435301048</v>
          </cell>
          <cell r="B179">
            <v>435301</v>
          </cell>
          <cell r="C179">
            <v>435</v>
          </cell>
          <cell r="D179" t="str">
            <v>INNOVATION ACADEMY</v>
          </cell>
          <cell r="E179">
            <v>301</v>
          </cell>
          <cell r="F179" t="str">
            <v>TYNGSBOROUGH</v>
          </cell>
          <cell r="G179">
            <v>48</v>
          </cell>
          <cell r="H179" t="str">
            <v>BURLINGTON</v>
          </cell>
          <cell r="I179">
            <v>146.293340028646</v>
          </cell>
          <cell r="J179">
            <v>8430</v>
          </cell>
          <cell r="K179">
            <v>3903</v>
          </cell>
          <cell r="L179">
            <v>893</v>
          </cell>
        </row>
        <row r="180">
          <cell r="A180">
            <v>435301056</v>
          </cell>
          <cell r="B180">
            <v>435301</v>
          </cell>
          <cell r="C180">
            <v>435</v>
          </cell>
          <cell r="D180" t="str">
            <v>INNOVATION ACADEMY</v>
          </cell>
          <cell r="E180">
            <v>301</v>
          </cell>
          <cell r="F180" t="str">
            <v>TYNGSBOROUGH</v>
          </cell>
          <cell r="G180">
            <v>56</v>
          </cell>
          <cell r="H180" t="str">
            <v>CHELMSFORD</v>
          </cell>
          <cell r="I180">
            <v>115.5617002450151</v>
          </cell>
          <cell r="J180">
            <v>8329</v>
          </cell>
          <cell r="K180">
            <v>1296</v>
          </cell>
          <cell r="L180">
            <v>893</v>
          </cell>
        </row>
        <row r="181">
          <cell r="A181">
            <v>435301067</v>
          </cell>
          <cell r="B181">
            <v>435301</v>
          </cell>
          <cell r="C181">
            <v>435</v>
          </cell>
          <cell r="D181" t="str">
            <v>INNOVATION ACADEMY</v>
          </cell>
          <cell r="E181">
            <v>301</v>
          </cell>
          <cell r="F181" t="str">
            <v>TYNGSBOROUGH</v>
          </cell>
          <cell r="G181">
            <v>67</v>
          </cell>
          <cell r="H181" t="str">
            <v>CONCORD</v>
          </cell>
          <cell r="I181">
            <v>189.27908715675468</v>
          </cell>
          <cell r="J181">
            <v>7971</v>
          </cell>
          <cell r="K181">
            <v>7116</v>
          </cell>
          <cell r="L181">
            <v>893</v>
          </cell>
        </row>
        <row r="182">
          <cell r="A182">
            <v>435301079</v>
          </cell>
          <cell r="B182">
            <v>435301</v>
          </cell>
          <cell r="C182">
            <v>435</v>
          </cell>
          <cell r="D182" t="str">
            <v>INNOVATION ACADEMY</v>
          </cell>
          <cell r="E182">
            <v>301</v>
          </cell>
          <cell r="F182" t="str">
            <v>TYNGSBOROUGH</v>
          </cell>
          <cell r="G182">
            <v>79</v>
          </cell>
          <cell r="H182" t="str">
            <v>DRACUT</v>
          </cell>
          <cell r="I182">
            <v>100.71401590674833</v>
          </cell>
          <cell r="J182">
            <v>8411</v>
          </cell>
          <cell r="K182">
            <v>60</v>
          </cell>
          <cell r="L182">
            <v>893</v>
          </cell>
        </row>
        <row r="183">
          <cell r="A183">
            <v>435301158</v>
          </cell>
          <cell r="B183">
            <v>435301</v>
          </cell>
          <cell r="C183">
            <v>435</v>
          </cell>
          <cell r="D183" t="str">
            <v>INNOVATION ACADEMY</v>
          </cell>
          <cell r="E183">
            <v>301</v>
          </cell>
          <cell r="F183" t="str">
            <v>TYNGSBOROUGH</v>
          </cell>
          <cell r="G183">
            <v>158</v>
          </cell>
          <cell r="H183" t="str">
            <v>LITTLETON</v>
          </cell>
          <cell r="I183">
            <v>131.32767968636745</v>
          </cell>
          <cell r="J183">
            <v>8706</v>
          </cell>
          <cell r="K183">
            <v>2727</v>
          </cell>
          <cell r="L183">
            <v>893</v>
          </cell>
        </row>
        <row r="184">
          <cell r="A184">
            <v>435301160</v>
          </cell>
          <cell r="B184">
            <v>435301</v>
          </cell>
          <cell r="C184">
            <v>435</v>
          </cell>
          <cell r="D184" t="str">
            <v>INNOVATION ACADEMY</v>
          </cell>
          <cell r="E184">
            <v>301</v>
          </cell>
          <cell r="F184" t="str">
            <v>TYNGSBOROUGH</v>
          </cell>
          <cell r="G184">
            <v>160</v>
          </cell>
          <cell r="H184" t="str">
            <v>LOWELL</v>
          </cell>
          <cell r="I184">
            <v>100</v>
          </cell>
          <cell r="J184">
            <v>9076</v>
          </cell>
          <cell r="K184">
            <v>0</v>
          </cell>
          <cell r="L184">
            <v>893</v>
          </cell>
        </row>
        <row r="185">
          <cell r="A185">
            <v>435301295</v>
          </cell>
          <cell r="B185">
            <v>435301</v>
          </cell>
          <cell r="C185">
            <v>435</v>
          </cell>
          <cell r="D185" t="str">
            <v>INNOVATION ACADEMY</v>
          </cell>
          <cell r="E185">
            <v>301</v>
          </cell>
          <cell r="F185" t="str">
            <v>TYNGSBOROUGH</v>
          </cell>
          <cell r="G185">
            <v>295</v>
          </cell>
          <cell r="H185" t="str">
            <v>TEWKSBURY</v>
          </cell>
          <cell r="I185">
            <v>106.4523317682351</v>
          </cell>
          <cell r="J185">
            <v>8864</v>
          </cell>
          <cell r="K185">
            <v>572</v>
          </cell>
          <cell r="L185">
            <v>893</v>
          </cell>
        </row>
        <row r="186">
          <cell r="A186">
            <v>435301301</v>
          </cell>
          <cell r="B186">
            <v>435301</v>
          </cell>
          <cell r="C186">
            <v>435</v>
          </cell>
          <cell r="D186" t="str">
            <v>INNOVATION ACADEMY</v>
          </cell>
          <cell r="E186">
            <v>301</v>
          </cell>
          <cell r="F186" t="str">
            <v>TYNGSBOROUGH</v>
          </cell>
          <cell r="G186">
            <v>301</v>
          </cell>
          <cell r="H186" t="str">
            <v>TYNGSBOROUGH</v>
          </cell>
          <cell r="I186">
            <v>121.55559340024271</v>
          </cell>
          <cell r="J186">
            <v>8774</v>
          </cell>
          <cell r="K186">
            <v>1891</v>
          </cell>
          <cell r="L186">
            <v>893</v>
          </cell>
        </row>
        <row r="187">
          <cell r="A187">
            <v>435301308</v>
          </cell>
          <cell r="B187">
            <v>435301</v>
          </cell>
          <cell r="C187">
            <v>435</v>
          </cell>
          <cell r="D187" t="str">
            <v>INNOVATION ACADEMY</v>
          </cell>
          <cell r="E187">
            <v>301</v>
          </cell>
          <cell r="F187" t="str">
            <v>TYNGSBOROUGH</v>
          </cell>
          <cell r="G187">
            <v>308</v>
          </cell>
          <cell r="H187" t="str">
            <v>WALTHAM</v>
          </cell>
          <cell r="I187">
            <v>161.33359762270268</v>
          </cell>
          <cell r="J187">
            <v>9256</v>
          </cell>
          <cell r="K187">
            <v>5677</v>
          </cell>
          <cell r="L187">
            <v>893</v>
          </cell>
        </row>
        <row r="188">
          <cell r="A188">
            <v>435301326</v>
          </cell>
          <cell r="B188">
            <v>435301</v>
          </cell>
          <cell r="C188">
            <v>435</v>
          </cell>
          <cell r="D188" t="str">
            <v>INNOVATION ACADEMY</v>
          </cell>
          <cell r="E188">
            <v>301</v>
          </cell>
          <cell r="F188" t="str">
            <v>TYNGSBOROUGH</v>
          </cell>
          <cell r="G188">
            <v>326</v>
          </cell>
          <cell r="H188" t="str">
            <v>WESTFORD</v>
          </cell>
          <cell r="I188">
            <v>119.37852357892172</v>
          </cell>
          <cell r="J188">
            <v>8430</v>
          </cell>
          <cell r="K188">
            <v>1634</v>
          </cell>
          <cell r="L188">
            <v>893</v>
          </cell>
        </row>
        <row r="189">
          <cell r="A189">
            <v>435301342</v>
          </cell>
          <cell r="B189">
            <v>435301</v>
          </cell>
          <cell r="C189">
            <v>435</v>
          </cell>
          <cell r="D189" t="str">
            <v>INNOVATION ACADEMY</v>
          </cell>
          <cell r="E189">
            <v>301</v>
          </cell>
          <cell r="F189" t="str">
            <v>TYNGSBOROUGH</v>
          </cell>
          <cell r="G189">
            <v>342</v>
          </cell>
          <cell r="H189" t="str">
            <v>WILMINGTON</v>
          </cell>
          <cell r="I189">
            <v>126.14358163639858</v>
          </cell>
          <cell r="J189">
            <v>8430</v>
          </cell>
          <cell r="K189">
            <v>2204</v>
          </cell>
          <cell r="L189">
            <v>893</v>
          </cell>
        </row>
        <row r="190">
          <cell r="A190">
            <v>435301616</v>
          </cell>
          <cell r="B190">
            <v>435301</v>
          </cell>
          <cell r="C190">
            <v>435</v>
          </cell>
          <cell r="D190" t="str">
            <v>INNOVATION ACADEMY</v>
          </cell>
          <cell r="E190">
            <v>301</v>
          </cell>
          <cell r="F190" t="str">
            <v>TYNGSBOROUGH</v>
          </cell>
          <cell r="G190">
            <v>616</v>
          </cell>
          <cell r="H190" t="str">
            <v>AYER SHIRLEY</v>
          </cell>
          <cell r="I190">
            <v>124.9141943059811</v>
          </cell>
          <cell r="J190">
            <v>9256</v>
          </cell>
          <cell r="K190">
            <v>2306</v>
          </cell>
          <cell r="L190">
            <v>893</v>
          </cell>
        </row>
        <row r="191">
          <cell r="A191">
            <v>435301640</v>
          </cell>
          <cell r="B191">
            <v>435301</v>
          </cell>
          <cell r="C191">
            <v>435</v>
          </cell>
          <cell r="D191" t="str">
            <v>INNOVATION ACADEMY</v>
          </cell>
          <cell r="E191">
            <v>301</v>
          </cell>
          <cell r="F191" t="str">
            <v>TYNGSBOROUGH</v>
          </cell>
          <cell r="G191">
            <v>640</v>
          </cell>
          <cell r="H191" t="str">
            <v>CONCORD CARLISLE</v>
          </cell>
          <cell r="I191">
            <v>169.84600467070163</v>
          </cell>
          <cell r="J191">
            <v>9256</v>
          </cell>
          <cell r="K191">
            <v>6465</v>
          </cell>
          <cell r="L191">
            <v>893</v>
          </cell>
        </row>
        <row r="192">
          <cell r="A192">
            <v>435301673</v>
          </cell>
          <cell r="B192">
            <v>435301</v>
          </cell>
          <cell r="C192">
            <v>435</v>
          </cell>
          <cell r="D192" t="str">
            <v>INNOVATION ACADEMY</v>
          </cell>
          <cell r="E192">
            <v>301</v>
          </cell>
          <cell r="F192" t="str">
            <v>TYNGSBOROUGH</v>
          </cell>
          <cell r="G192">
            <v>673</v>
          </cell>
          <cell r="H192" t="str">
            <v>GROTON DUNSTABLE</v>
          </cell>
          <cell r="I192">
            <v>120.02669549975144</v>
          </cell>
          <cell r="J192">
            <v>8491</v>
          </cell>
          <cell r="K192">
            <v>1700</v>
          </cell>
          <cell r="L192">
            <v>893</v>
          </cell>
        </row>
        <row r="193">
          <cell r="A193">
            <v>435301725</v>
          </cell>
          <cell r="B193">
            <v>435301</v>
          </cell>
          <cell r="C193">
            <v>435</v>
          </cell>
          <cell r="D193" t="str">
            <v>INNOVATION ACADEMY</v>
          </cell>
          <cell r="E193">
            <v>301</v>
          </cell>
          <cell r="F193" t="str">
            <v>TYNGSBOROUGH</v>
          </cell>
          <cell r="G193">
            <v>725</v>
          </cell>
          <cell r="H193" t="str">
            <v>NASHOBA</v>
          </cell>
          <cell r="I193">
            <v>145.24703743158318</v>
          </cell>
          <cell r="J193">
            <v>9256</v>
          </cell>
          <cell r="K193">
            <v>4188</v>
          </cell>
          <cell r="L193">
            <v>893</v>
          </cell>
        </row>
        <row r="194">
          <cell r="A194">
            <v>435301735</v>
          </cell>
          <cell r="B194">
            <v>435301</v>
          </cell>
          <cell r="C194">
            <v>435</v>
          </cell>
          <cell r="D194" t="str">
            <v>INNOVATION ACADEMY</v>
          </cell>
          <cell r="E194">
            <v>301</v>
          </cell>
          <cell r="F194" t="str">
            <v>TYNGSBOROUGH</v>
          </cell>
          <cell r="G194">
            <v>735</v>
          </cell>
          <cell r="H194" t="str">
            <v>NORTH MIDDLESEX</v>
          </cell>
          <cell r="I194">
            <v>111.31564609601692</v>
          </cell>
          <cell r="J194">
            <v>9011</v>
          </cell>
          <cell r="K194">
            <v>1020</v>
          </cell>
          <cell r="L194">
            <v>893</v>
          </cell>
        </row>
        <row r="195">
          <cell r="A195">
            <v>436049010</v>
          </cell>
          <cell r="B195">
            <v>436049</v>
          </cell>
          <cell r="C195">
            <v>436</v>
          </cell>
          <cell r="D195" t="str">
            <v>COMMUNITY CHARTER SCHOOL OF CAMBRIDGE</v>
          </cell>
          <cell r="E195">
            <v>49</v>
          </cell>
          <cell r="F195" t="str">
            <v>CAMBRIDGE</v>
          </cell>
          <cell r="G195">
            <v>10</v>
          </cell>
          <cell r="H195" t="str">
            <v>ARLINGTON</v>
          </cell>
          <cell r="I195">
            <v>128.7342085657113</v>
          </cell>
          <cell r="J195">
            <v>8953</v>
          </cell>
          <cell r="K195">
            <v>2573</v>
          </cell>
          <cell r="L195">
            <v>893</v>
          </cell>
        </row>
        <row r="196">
          <cell r="A196">
            <v>436049026</v>
          </cell>
          <cell r="B196">
            <v>436049</v>
          </cell>
          <cell r="C196">
            <v>436</v>
          </cell>
          <cell r="D196" t="str">
            <v>COMMUNITY CHARTER SCHOOL OF CAMBRIDGE</v>
          </cell>
          <cell r="E196">
            <v>49</v>
          </cell>
          <cell r="F196" t="str">
            <v>CAMBRIDGE</v>
          </cell>
          <cell r="G196">
            <v>26</v>
          </cell>
          <cell r="H196" t="str">
            <v>BELMONT</v>
          </cell>
          <cell r="I196">
            <v>121.60654640314105</v>
          </cell>
          <cell r="J196">
            <v>9832</v>
          </cell>
          <cell r="K196">
            <v>2124</v>
          </cell>
          <cell r="L196">
            <v>893</v>
          </cell>
        </row>
        <row r="197">
          <cell r="A197">
            <v>436049035</v>
          </cell>
          <cell r="B197">
            <v>436049</v>
          </cell>
          <cell r="C197">
            <v>436</v>
          </cell>
          <cell r="D197" t="str">
            <v>COMMUNITY CHARTER SCHOOL OF CAMBRIDGE</v>
          </cell>
          <cell r="E197">
            <v>49</v>
          </cell>
          <cell r="F197" t="str">
            <v>CAMBRIDGE</v>
          </cell>
          <cell r="G197">
            <v>35</v>
          </cell>
          <cell r="H197" t="str">
            <v>BOSTON</v>
          </cell>
          <cell r="I197">
            <v>114.92582617034319</v>
          </cell>
          <cell r="J197">
            <v>11013</v>
          </cell>
          <cell r="K197">
            <v>1644</v>
          </cell>
          <cell r="L197">
            <v>893</v>
          </cell>
        </row>
        <row r="198">
          <cell r="A198">
            <v>436049044</v>
          </cell>
          <cell r="B198">
            <v>436049</v>
          </cell>
          <cell r="C198">
            <v>436</v>
          </cell>
          <cell r="D198" t="str">
            <v>COMMUNITY CHARTER SCHOOL OF CAMBRIDGE</v>
          </cell>
          <cell r="E198">
            <v>49</v>
          </cell>
          <cell r="F198" t="str">
            <v>CAMBRIDGE</v>
          </cell>
          <cell r="G198">
            <v>44</v>
          </cell>
          <cell r="H198" t="str">
            <v>BROCKTON</v>
          </cell>
          <cell r="I198">
            <v>100</v>
          </cell>
          <cell r="J198">
            <v>11650</v>
          </cell>
          <cell r="K198">
            <v>0</v>
          </cell>
          <cell r="L198">
            <v>893</v>
          </cell>
        </row>
        <row r="199">
          <cell r="A199">
            <v>436049049</v>
          </cell>
          <cell r="B199">
            <v>436049</v>
          </cell>
          <cell r="C199">
            <v>436</v>
          </cell>
          <cell r="D199" t="str">
            <v>COMMUNITY CHARTER SCHOOL OF CAMBRIDGE</v>
          </cell>
          <cell r="E199">
            <v>49</v>
          </cell>
          <cell r="F199" t="str">
            <v>CAMBRIDGE</v>
          </cell>
          <cell r="G199">
            <v>49</v>
          </cell>
          <cell r="H199" t="str">
            <v>CAMBRIDGE</v>
          </cell>
          <cell r="I199">
            <v>220.8912376306757</v>
          </cell>
          <cell r="J199">
            <v>11120</v>
          </cell>
          <cell r="K199">
            <v>13443</v>
          </cell>
          <cell r="L199">
            <v>893</v>
          </cell>
        </row>
        <row r="200">
          <cell r="A200">
            <v>436049057</v>
          </cell>
          <cell r="B200">
            <v>436049</v>
          </cell>
          <cell r="C200">
            <v>436</v>
          </cell>
          <cell r="D200" t="str">
            <v>COMMUNITY CHARTER SCHOOL OF CAMBRIDGE</v>
          </cell>
          <cell r="E200">
            <v>49</v>
          </cell>
          <cell r="F200" t="str">
            <v>CAMBRIDGE</v>
          </cell>
          <cell r="G200">
            <v>57</v>
          </cell>
          <cell r="H200" t="str">
            <v>CHELSEA</v>
          </cell>
          <cell r="I200">
            <v>100</v>
          </cell>
          <cell r="J200">
            <v>9492</v>
          </cell>
          <cell r="K200">
            <v>0</v>
          </cell>
          <cell r="L200">
            <v>893</v>
          </cell>
        </row>
        <row r="201">
          <cell r="A201">
            <v>436049093</v>
          </cell>
          <cell r="B201">
            <v>436049</v>
          </cell>
          <cell r="C201">
            <v>436</v>
          </cell>
          <cell r="D201" t="str">
            <v>COMMUNITY CHARTER SCHOOL OF CAMBRIDGE</v>
          </cell>
          <cell r="E201">
            <v>49</v>
          </cell>
          <cell r="F201" t="str">
            <v>CAMBRIDGE</v>
          </cell>
          <cell r="G201">
            <v>93</v>
          </cell>
          <cell r="H201" t="str">
            <v>EVERETT</v>
          </cell>
          <cell r="I201">
            <v>100.1505486935086</v>
          </cell>
          <cell r="J201">
            <v>11023</v>
          </cell>
          <cell r="K201">
            <v>17</v>
          </cell>
          <cell r="L201">
            <v>893</v>
          </cell>
        </row>
        <row r="202">
          <cell r="A202">
            <v>436049163</v>
          </cell>
          <cell r="B202">
            <v>436049</v>
          </cell>
          <cell r="C202">
            <v>436</v>
          </cell>
          <cell r="D202" t="str">
            <v>COMMUNITY CHARTER SCHOOL OF CAMBRIDGE</v>
          </cell>
          <cell r="E202">
            <v>49</v>
          </cell>
          <cell r="F202" t="str">
            <v>CAMBRIDGE</v>
          </cell>
          <cell r="G202">
            <v>163</v>
          </cell>
          <cell r="H202" t="str">
            <v>LYNN</v>
          </cell>
          <cell r="I202">
            <v>100.05181725959366</v>
          </cell>
          <cell r="J202">
            <v>10166</v>
          </cell>
          <cell r="K202">
            <v>5</v>
          </cell>
          <cell r="L202">
            <v>893</v>
          </cell>
        </row>
        <row r="203">
          <cell r="A203">
            <v>436049165</v>
          </cell>
          <cell r="B203">
            <v>436049</v>
          </cell>
          <cell r="C203">
            <v>436</v>
          </cell>
          <cell r="D203" t="str">
            <v>COMMUNITY CHARTER SCHOOL OF CAMBRIDGE</v>
          </cell>
          <cell r="E203">
            <v>49</v>
          </cell>
          <cell r="F203" t="str">
            <v>CAMBRIDGE</v>
          </cell>
          <cell r="G203">
            <v>165</v>
          </cell>
          <cell r="H203" t="str">
            <v>MALDEN</v>
          </cell>
          <cell r="I203">
            <v>100</v>
          </cell>
          <cell r="J203">
            <v>11337</v>
          </cell>
          <cell r="K203">
            <v>0</v>
          </cell>
          <cell r="L203">
            <v>893</v>
          </cell>
        </row>
        <row r="204">
          <cell r="A204">
            <v>436049176</v>
          </cell>
          <cell r="B204">
            <v>436049</v>
          </cell>
          <cell r="C204">
            <v>436</v>
          </cell>
          <cell r="D204" t="str">
            <v>COMMUNITY CHARTER SCHOOL OF CAMBRIDGE</v>
          </cell>
          <cell r="E204">
            <v>49</v>
          </cell>
          <cell r="F204" t="str">
            <v>CAMBRIDGE</v>
          </cell>
          <cell r="G204">
            <v>176</v>
          </cell>
          <cell r="H204" t="str">
            <v>MEDFORD</v>
          </cell>
          <cell r="I204">
            <v>112.3355442021059</v>
          </cell>
          <cell r="J204">
            <v>10150</v>
          </cell>
          <cell r="K204">
            <v>1252</v>
          </cell>
          <cell r="L204">
            <v>893</v>
          </cell>
        </row>
        <row r="205">
          <cell r="A205">
            <v>436049243</v>
          </cell>
          <cell r="B205">
            <v>436049</v>
          </cell>
          <cell r="C205">
            <v>436</v>
          </cell>
          <cell r="D205" t="str">
            <v>COMMUNITY CHARTER SCHOOL OF CAMBRIDGE</v>
          </cell>
          <cell r="E205">
            <v>49</v>
          </cell>
          <cell r="F205" t="str">
            <v>CAMBRIDGE</v>
          </cell>
          <cell r="G205">
            <v>243</v>
          </cell>
          <cell r="H205" t="str">
            <v>QUINCY</v>
          </cell>
          <cell r="I205">
            <v>117.88207423906304</v>
          </cell>
          <cell r="J205">
            <v>8075</v>
          </cell>
          <cell r="K205">
            <v>1444</v>
          </cell>
          <cell r="L205">
            <v>893</v>
          </cell>
        </row>
        <row r="206">
          <cell r="A206">
            <v>436049244</v>
          </cell>
          <cell r="B206">
            <v>436049</v>
          </cell>
          <cell r="C206">
            <v>436</v>
          </cell>
          <cell r="D206" t="str">
            <v>COMMUNITY CHARTER SCHOOL OF CAMBRIDGE</v>
          </cell>
          <cell r="E206">
            <v>49</v>
          </cell>
          <cell r="F206" t="str">
            <v>CAMBRIDGE</v>
          </cell>
          <cell r="G206">
            <v>244</v>
          </cell>
          <cell r="H206" t="str">
            <v>RANDOLPH</v>
          </cell>
          <cell r="I206">
            <v>131.49771700717613</v>
          </cell>
          <cell r="J206">
            <v>11369</v>
          </cell>
          <cell r="K206">
            <v>3581</v>
          </cell>
          <cell r="L206">
            <v>893</v>
          </cell>
        </row>
        <row r="207">
          <cell r="A207">
            <v>436049248</v>
          </cell>
          <cell r="B207">
            <v>436049</v>
          </cell>
          <cell r="C207">
            <v>436</v>
          </cell>
          <cell r="D207" t="str">
            <v>COMMUNITY CHARTER SCHOOL OF CAMBRIDGE</v>
          </cell>
          <cell r="E207">
            <v>49</v>
          </cell>
          <cell r="F207" t="str">
            <v>CAMBRIDGE</v>
          </cell>
          <cell r="G207">
            <v>248</v>
          </cell>
          <cell r="H207" t="str">
            <v>REVERE</v>
          </cell>
          <cell r="I207">
            <v>106.21492624502713</v>
          </cell>
          <cell r="J207">
            <v>12452</v>
          </cell>
          <cell r="K207">
            <v>774</v>
          </cell>
          <cell r="L207">
            <v>893</v>
          </cell>
        </row>
        <row r="208">
          <cell r="A208">
            <v>436049274</v>
          </cell>
          <cell r="B208">
            <v>436049</v>
          </cell>
          <cell r="C208">
            <v>436</v>
          </cell>
          <cell r="D208" t="str">
            <v>COMMUNITY CHARTER SCHOOL OF CAMBRIDGE</v>
          </cell>
          <cell r="E208">
            <v>49</v>
          </cell>
          <cell r="F208" t="str">
            <v>CAMBRIDGE</v>
          </cell>
          <cell r="G208">
            <v>274</v>
          </cell>
          <cell r="H208" t="str">
            <v>SOMERVILLE</v>
          </cell>
          <cell r="I208">
            <v>121.70044791497583</v>
          </cell>
          <cell r="J208">
            <v>11997</v>
          </cell>
          <cell r="K208">
            <v>2603</v>
          </cell>
          <cell r="L208">
            <v>893</v>
          </cell>
        </row>
        <row r="209">
          <cell r="A209">
            <v>436049284</v>
          </cell>
          <cell r="B209">
            <v>436049</v>
          </cell>
          <cell r="C209">
            <v>436</v>
          </cell>
          <cell r="D209" t="str">
            <v>COMMUNITY CHARTER SCHOOL OF CAMBRIDGE</v>
          </cell>
          <cell r="E209">
            <v>49</v>
          </cell>
          <cell r="F209" t="str">
            <v>CAMBRIDGE</v>
          </cell>
          <cell r="G209">
            <v>284</v>
          </cell>
          <cell r="H209" t="str">
            <v>STONEHAM</v>
          </cell>
          <cell r="I209">
            <v>121.59463923285185</v>
          </cell>
          <cell r="J209">
            <v>8075</v>
          </cell>
          <cell r="K209">
            <v>1744</v>
          </cell>
          <cell r="L209">
            <v>893</v>
          </cell>
        </row>
        <row r="210">
          <cell r="A210">
            <v>436049285</v>
          </cell>
          <cell r="B210">
            <v>436049</v>
          </cell>
          <cell r="C210">
            <v>436</v>
          </cell>
          <cell r="D210" t="str">
            <v>COMMUNITY CHARTER SCHOOL OF CAMBRIDGE</v>
          </cell>
          <cell r="E210">
            <v>49</v>
          </cell>
          <cell r="F210" t="str">
            <v>CAMBRIDGE</v>
          </cell>
          <cell r="G210">
            <v>285</v>
          </cell>
          <cell r="H210" t="str">
            <v>STOUGHTON</v>
          </cell>
          <cell r="I210">
            <v>113.47611078016399</v>
          </cell>
          <cell r="J210">
            <v>8075</v>
          </cell>
          <cell r="K210">
            <v>1088</v>
          </cell>
          <cell r="L210">
            <v>893</v>
          </cell>
        </row>
        <row r="211">
          <cell r="A211">
            <v>436049308</v>
          </cell>
          <cell r="B211">
            <v>436049</v>
          </cell>
          <cell r="C211">
            <v>436</v>
          </cell>
          <cell r="D211" t="str">
            <v>COMMUNITY CHARTER SCHOOL OF CAMBRIDGE</v>
          </cell>
          <cell r="E211">
            <v>49</v>
          </cell>
          <cell r="F211" t="str">
            <v>CAMBRIDGE</v>
          </cell>
          <cell r="G211">
            <v>308</v>
          </cell>
          <cell r="H211" t="str">
            <v>WALTHAM</v>
          </cell>
          <cell r="I211">
            <v>161.33359762270268</v>
          </cell>
          <cell r="J211">
            <v>12719</v>
          </cell>
          <cell r="K211">
            <v>7801</v>
          </cell>
          <cell r="L211">
            <v>893</v>
          </cell>
        </row>
        <row r="212">
          <cell r="A212">
            <v>436049314</v>
          </cell>
          <cell r="B212">
            <v>436049</v>
          </cell>
          <cell r="C212">
            <v>436</v>
          </cell>
          <cell r="D212" t="str">
            <v>COMMUNITY CHARTER SCHOOL OF CAMBRIDGE</v>
          </cell>
          <cell r="E212">
            <v>49</v>
          </cell>
          <cell r="F212" t="str">
            <v>CAMBRIDGE</v>
          </cell>
          <cell r="G212">
            <v>314</v>
          </cell>
          <cell r="H212" t="str">
            <v>WATERTOWN</v>
          </cell>
          <cell r="I212">
            <v>144.18100286049548</v>
          </cell>
          <cell r="J212">
            <v>11650</v>
          </cell>
          <cell r="K212">
            <v>5147</v>
          </cell>
          <cell r="L212">
            <v>893</v>
          </cell>
        </row>
        <row r="213">
          <cell r="A213">
            <v>436049346</v>
          </cell>
          <cell r="B213">
            <v>436049</v>
          </cell>
          <cell r="C213">
            <v>436</v>
          </cell>
          <cell r="D213" t="str">
            <v>COMMUNITY CHARTER SCHOOL OF CAMBRIDGE</v>
          </cell>
          <cell r="E213">
            <v>49</v>
          </cell>
          <cell r="F213" t="str">
            <v>CAMBRIDGE</v>
          </cell>
          <cell r="G213">
            <v>346</v>
          </cell>
          <cell r="H213" t="str">
            <v>WINTHROP</v>
          </cell>
          <cell r="I213">
            <v>103.10716405216456</v>
          </cell>
          <cell r="J213">
            <v>8075</v>
          </cell>
          <cell r="K213">
            <v>251</v>
          </cell>
          <cell r="L213">
            <v>893</v>
          </cell>
        </row>
        <row r="214">
          <cell r="A214">
            <v>437035035</v>
          </cell>
          <cell r="B214">
            <v>437035</v>
          </cell>
          <cell r="C214">
            <v>437</v>
          </cell>
          <cell r="D214" t="str">
            <v>CITY ON A HILL CHARTER PUBLIC</v>
          </cell>
          <cell r="E214">
            <v>35</v>
          </cell>
          <cell r="F214" t="str">
            <v>BOSTON</v>
          </cell>
          <cell r="G214">
            <v>35</v>
          </cell>
          <cell r="H214" t="str">
            <v>BOSTON</v>
          </cell>
          <cell r="I214">
            <v>114.92582617034319</v>
          </cell>
          <cell r="J214">
            <v>12218</v>
          </cell>
          <cell r="K214">
            <v>1824</v>
          </cell>
          <cell r="L214">
            <v>893</v>
          </cell>
        </row>
        <row r="215">
          <cell r="A215">
            <v>437035244</v>
          </cell>
          <cell r="B215">
            <v>437035</v>
          </cell>
          <cell r="C215">
            <v>437</v>
          </cell>
          <cell r="D215" t="str">
            <v>CITY ON A HILL CHARTER PUBLIC</v>
          </cell>
          <cell r="E215">
            <v>35</v>
          </cell>
          <cell r="F215" t="str">
            <v>BOSTON</v>
          </cell>
          <cell r="G215">
            <v>244</v>
          </cell>
          <cell r="H215" t="str">
            <v>RANDOLPH</v>
          </cell>
          <cell r="I215">
            <v>131.49771700717613</v>
          </cell>
          <cell r="J215">
            <v>9762</v>
          </cell>
          <cell r="K215">
            <v>3075</v>
          </cell>
          <cell r="L215">
            <v>893</v>
          </cell>
        </row>
        <row r="216">
          <cell r="A216">
            <v>437035248</v>
          </cell>
          <cell r="B216">
            <v>437035</v>
          </cell>
          <cell r="C216">
            <v>437</v>
          </cell>
          <cell r="D216" t="str">
            <v>CITY ON A HILL CHARTER PUBLIC</v>
          </cell>
          <cell r="E216">
            <v>35</v>
          </cell>
          <cell r="F216" t="str">
            <v>BOSTON</v>
          </cell>
          <cell r="G216">
            <v>248</v>
          </cell>
          <cell r="H216" t="str">
            <v>REVERE</v>
          </cell>
          <cell r="I216">
            <v>106.21492624502713</v>
          </cell>
          <cell r="J216">
            <v>12627</v>
          </cell>
          <cell r="K216">
            <v>785</v>
          </cell>
          <cell r="L216">
            <v>893</v>
          </cell>
        </row>
        <row r="217">
          <cell r="A217">
            <v>438035035</v>
          </cell>
          <cell r="B217">
            <v>438035</v>
          </cell>
          <cell r="C217">
            <v>438</v>
          </cell>
          <cell r="D217" t="str">
            <v>CODMAN ACADEMY CHARTER PUBLIC</v>
          </cell>
          <cell r="E217">
            <v>35</v>
          </cell>
          <cell r="F217" t="str">
            <v>BOSTON</v>
          </cell>
          <cell r="G217">
            <v>35</v>
          </cell>
          <cell r="H217" t="str">
            <v>BOSTON</v>
          </cell>
          <cell r="I217">
            <v>114.92582617034319</v>
          </cell>
          <cell r="J217">
            <v>11756</v>
          </cell>
          <cell r="K217">
            <v>1755</v>
          </cell>
          <cell r="L217">
            <v>893</v>
          </cell>
        </row>
        <row r="218">
          <cell r="A218">
            <v>439035035</v>
          </cell>
          <cell r="B218">
            <v>439035</v>
          </cell>
          <cell r="C218">
            <v>439</v>
          </cell>
          <cell r="D218" t="str">
            <v>CONSERVATORY LAB</v>
          </cell>
          <cell r="E218">
            <v>35</v>
          </cell>
          <cell r="F218" t="str">
            <v>BOSTON</v>
          </cell>
          <cell r="G218">
            <v>35</v>
          </cell>
          <cell r="H218" t="str">
            <v>BOSTON</v>
          </cell>
          <cell r="I218">
            <v>114.92582617034319</v>
          </cell>
          <cell r="J218">
            <v>10908</v>
          </cell>
          <cell r="K218">
            <v>1628</v>
          </cell>
          <cell r="L218">
            <v>893</v>
          </cell>
        </row>
        <row r="219">
          <cell r="A219">
            <v>440149149</v>
          </cell>
          <cell r="B219">
            <v>440149</v>
          </cell>
          <cell r="C219">
            <v>440</v>
          </cell>
          <cell r="D219" t="str">
            <v>COMMUNITY DAY CHARTER PUBLIC</v>
          </cell>
          <cell r="E219">
            <v>149</v>
          </cell>
          <cell r="F219" t="str">
            <v>LAWRENCE</v>
          </cell>
          <cell r="G219">
            <v>149</v>
          </cell>
          <cell r="H219" t="str">
            <v>LAWRENCE</v>
          </cell>
          <cell r="I219">
            <v>100</v>
          </cell>
          <cell r="J219">
            <v>10952</v>
          </cell>
          <cell r="K219">
            <v>0</v>
          </cell>
          <cell r="L219">
            <v>893</v>
          </cell>
        </row>
        <row r="220">
          <cell r="A220">
            <v>441281061</v>
          </cell>
          <cell r="B220">
            <v>441281</v>
          </cell>
          <cell r="C220">
            <v>441</v>
          </cell>
          <cell r="D220" t="str">
            <v>SABIS INTERNATIONAL</v>
          </cell>
          <cell r="E220">
            <v>281</v>
          </cell>
          <cell r="F220" t="str">
            <v>SPRINGFIELD</v>
          </cell>
          <cell r="G220">
            <v>61</v>
          </cell>
          <cell r="H220" t="str">
            <v>CHICOPEE</v>
          </cell>
          <cell r="I220">
            <v>101.6039306660703</v>
          </cell>
          <cell r="J220">
            <v>7592</v>
          </cell>
          <cell r="K220">
            <v>122</v>
          </cell>
          <cell r="L220">
            <v>893</v>
          </cell>
        </row>
        <row r="221">
          <cell r="A221">
            <v>441281161</v>
          </cell>
          <cell r="B221">
            <v>441281</v>
          </cell>
          <cell r="C221">
            <v>441</v>
          </cell>
          <cell r="D221" t="str">
            <v>SABIS INTERNATIONAL</v>
          </cell>
          <cell r="E221">
            <v>281</v>
          </cell>
          <cell r="F221" t="str">
            <v>SPRINGFIELD</v>
          </cell>
          <cell r="G221">
            <v>161</v>
          </cell>
          <cell r="H221" t="str">
            <v>LUDLOW</v>
          </cell>
          <cell r="I221">
            <v>115.97942112408074</v>
          </cell>
          <cell r="J221">
            <v>7958</v>
          </cell>
          <cell r="K221">
            <v>1272</v>
          </cell>
          <cell r="L221">
            <v>893</v>
          </cell>
        </row>
        <row r="222">
          <cell r="A222">
            <v>441281281</v>
          </cell>
          <cell r="B222">
            <v>441281</v>
          </cell>
          <cell r="C222">
            <v>441</v>
          </cell>
          <cell r="D222" t="str">
            <v>SABIS INTERNATIONAL</v>
          </cell>
          <cell r="E222">
            <v>281</v>
          </cell>
          <cell r="F222" t="str">
            <v>SPRINGFIELD</v>
          </cell>
          <cell r="G222">
            <v>281</v>
          </cell>
          <cell r="H222" t="str">
            <v>SPRINGFIELD</v>
          </cell>
          <cell r="I222">
            <v>100.22826990123646</v>
          </cell>
          <cell r="J222">
            <v>9985</v>
          </cell>
          <cell r="K222">
            <v>23</v>
          </cell>
          <cell r="L222">
            <v>893</v>
          </cell>
        </row>
        <row r="223">
          <cell r="A223">
            <v>441281332</v>
          </cell>
          <cell r="B223">
            <v>441281</v>
          </cell>
          <cell r="C223">
            <v>441</v>
          </cell>
          <cell r="D223" t="str">
            <v>SABIS INTERNATIONAL</v>
          </cell>
          <cell r="E223">
            <v>281</v>
          </cell>
          <cell r="F223" t="str">
            <v>SPRINGFIELD</v>
          </cell>
          <cell r="G223">
            <v>332</v>
          </cell>
          <cell r="H223" t="str">
            <v>WEST SPRINGFIELD</v>
          </cell>
          <cell r="I223">
            <v>107.00666128704881</v>
          </cell>
          <cell r="J223">
            <v>11943</v>
          </cell>
          <cell r="K223">
            <v>837</v>
          </cell>
          <cell r="L223">
            <v>893</v>
          </cell>
        </row>
        <row r="224">
          <cell r="A224">
            <v>443035035</v>
          </cell>
          <cell r="B224">
            <v>443035</v>
          </cell>
          <cell r="C224">
            <v>443</v>
          </cell>
          <cell r="D224" t="str">
            <v>EDWARD W. BROOKE TWO</v>
          </cell>
          <cell r="E224">
            <v>35</v>
          </cell>
          <cell r="F224" t="str">
            <v>BOSTON</v>
          </cell>
          <cell r="G224">
            <v>35</v>
          </cell>
          <cell r="H224" t="str">
            <v>BOSTON</v>
          </cell>
          <cell r="I224">
            <v>114.92582617034319</v>
          </cell>
          <cell r="J224">
            <v>11037</v>
          </cell>
          <cell r="K224">
            <v>1647</v>
          </cell>
          <cell r="L224">
            <v>893</v>
          </cell>
        </row>
        <row r="225">
          <cell r="A225">
            <v>444035035</v>
          </cell>
          <cell r="B225">
            <v>444035</v>
          </cell>
          <cell r="C225">
            <v>444</v>
          </cell>
          <cell r="D225" t="str">
            <v>NEIGHBORHOOD HOUSE</v>
          </cell>
          <cell r="E225">
            <v>35</v>
          </cell>
          <cell r="F225" t="str">
            <v>BOSTON</v>
          </cell>
          <cell r="G225">
            <v>35</v>
          </cell>
          <cell r="H225" t="str">
            <v>BOSTON</v>
          </cell>
          <cell r="I225">
            <v>114.92582617034319</v>
          </cell>
          <cell r="J225">
            <v>10838</v>
          </cell>
          <cell r="K225">
            <v>1618</v>
          </cell>
          <cell r="L225">
            <v>893</v>
          </cell>
        </row>
        <row r="226">
          <cell r="A226">
            <v>444035229</v>
          </cell>
          <cell r="B226">
            <v>444035</v>
          </cell>
          <cell r="C226">
            <v>444</v>
          </cell>
          <cell r="D226" t="str">
            <v>NEIGHBORHOOD HOUSE</v>
          </cell>
          <cell r="E226">
            <v>35</v>
          </cell>
          <cell r="F226" t="str">
            <v>BOSTON</v>
          </cell>
          <cell r="G226">
            <v>229</v>
          </cell>
          <cell r="H226" t="str">
            <v>PEABODY</v>
          </cell>
          <cell r="I226">
            <v>108.0453846576155</v>
          </cell>
          <cell r="J226">
            <v>11953</v>
          </cell>
          <cell r="K226">
            <v>962</v>
          </cell>
          <cell r="L226">
            <v>893</v>
          </cell>
        </row>
        <row r="227">
          <cell r="A227">
            <v>444035243</v>
          </cell>
          <cell r="B227">
            <v>444035</v>
          </cell>
          <cell r="C227">
            <v>444</v>
          </cell>
          <cell r="D227" t="str">
            <v>NEIGHBORHOOD HOUSE</v>
          </cell>
          <cell r="E227">
            <v>35</v>
          </cell>
          <cell r="F227" t="str">
            <v>BOSTON</v>
          </cell>
          <cell r="G227">
            <v>243</v>
          </cell>
          <cell r="H227" t="str">
            <v>QUINCY</v>
          </cell>
          <cell r="I227">
            <v>117.88207423906304</v>
          </cell>
          <cell r="J227">
            <v>13973</v>
          </cell>
          <cell r="K227">
            <v>2499</v>
          </cell>
          <cell r="L227">
            <v>893</v>
          </cell>
        </row>
        <row r="228">
          <cell r="A228">
            <v>444035244</v>
          </cell>
          <cell r="B228">
            <v>444035</v>
          </cell>
          <cell r="C228">
            <v>444</v>
          </cell>
          <cell r="D228" t="str">
            <v>NEIGHBORHOOD HOUSE</v>
          </cell>
          <cell r="E228">
            <v>35</v>
          </cell>
          <cell r="F228" t="str">
            <v>BOSTON</v>
          </cell>
          <cell r="G228">
            <v>244</v>
          </cell>
          <cell r="H228" t="str">
            <v>RANDOLPH</v>
          </cell>
          <cell r="I228">
            <v>131.49771700717613</v>
          </cell>
          <cell r="J228">
            <v>10949</v>
          </cell>
          <cell r="K228">
            <v>3449</v>
          </cell>
          <cell r="L228">
            <v>893</v>
          </cell>
        </row>
        <row r="229">
          <cell r="A229">
            <v>444035274</v>
          </cell>
          <cell r="B229">
            <v>444035</v>
          </cell>
          <cell r="C229">
            <v>444</v>
          </cell>
          <cell r="D229" t="str">
            <v>NEIGHBORHOOD HOUSE</v>
          </cell>
          <cell r="E229">
            <v>35</v>
          </cell>
          <cell r="F229" t="str">
            <v>BOSTON</v>
          </cell>
          <cell r="G229">
            <v>274</v>
          </cell>
          <cell r="H229" t="str">
            <v>SOMERVILLE</v>
          </cell>
          <cell r="I229">
            <v>121.70044791497583</v>
          </cell>
          <cell r="J229">
            <v>11759</v>
          </cell>
          <cell r="K229">
            <v>2552</v>
          </cell>
          <cell r="L229">
            <v>893</v>
          </cell>
        </row>
        <row r="230">
          <cell r="A230">
            <v>444035285</v>
          </cell>
          <cell r="B230">
            <v>444035</v>
          </cell>
          <cell r="C230">
            <v>444</v>
          </cell>
          <cell r="D230" t="str">
            <v>NEIGHBORHOOD HOUSE</v>
          </cell>
          <cell r="E230">
            <v>35</v>
          </cell>
          <cell r="F230" t="str">
            <v>BOSTON</v>
          </cell>
          <cell r="G230">
            <v>285</v>
          </cell>
          <cell r="H230" t="str">
            <v>STOUGHTON</v>
          </cell>
          <cell r="I230">
            <v>113.47611078016399</v>
          </cell>
          <cell r="J230">
            <v>11226</v>
          </cell>
          <cell r="K230">
            <v>1513</v>
          </cell>
          <cell r="L230">
            <v>893</v>
          </cell>
        </row>
        <row r="231">
          <cell r="A231">
            <v>444035336</v>
          </cell>
          <cell r="B231">
            <v>444035</v>
          </cell>
          <cell r="C231">
            <v>444</v>
          </cell>
          <cell r="D231" t="str">
            <v>NEIGHBORHOOD HOUSE</v>
          </cell>
          <cell r="E231">
            <v>35</v>
          </cell>
          <cell r="F231" t="str">
            <v>BOSTON</v>
          </cell>
          <cell r="G231">
            <v>336</v>
          </cell>
          <cell r="H231" t="str">
            <v>WEYMOUTH</v>
          </cell>
          <cell r="I231">
            <v>100</v>
          </cell>
          <cell r="J231">
            <v>8189</v>
          </cell>
          <cell r="K231">
            <v>0</v>
          </cell>
          <cell r="L231">
            <v>893</v>
          </cell>
        </row>
        <row r="232">
          <cell r="A232">
            <v>444035625</v>
          </cell>
          <cell r="B232">
            <v>444035</v>
          </cell>
          <cell r="C232">
            <v>444</v>
          </cell>
          <cell r="D232" t="str">
            <v>NEIGHBORHOOD HOUSE</v>
          </cell>
          <cell r="E232">
            <v>35</v>
          </cell>
          <cell r="F232" t="str">
            <v>BOSTON</v>
          </cell>
          <cell r="G232">
            <v>625</v>
          </cell>
          <cell r="H232" t="str">
            <v>BRIDGEWATER RAYNHAM</v>
          </cell>
          <cell r="I232">
            <v>113.25210095349985</v>
          </cell>
          <cell r="J232">
            <v>11953</v>
          </cell>
          <cell r="K232">
            <v>1584</v>
          </cell>
          <cell r="L232">
            <v>893</v>
          </cell>
        </row>
        <row r="233">
          <cell r="A233">
            <v>445348017</v>
          </cell>
          <cell r="B233">
            <v>445348</v>
          </cell>
          <cell r="C233">
            <v>445</v>
          </cell>
          <cell r="D233" t="str">
            <v>ABBY KELLEY FOSTER CHARTER PUBLIC</v>
          </cell>
          <cell r="E233">
            <v>348</v>
          </cell>
          <cell r="F233" t="str">
            <v>WORCESTER</v>
          </cell>
          <cell r="G233">
            <v>17</v>
          </cell>
          <cell r="H233" t="str">
            <v>AUBURN</v>
          </cell>
          <cell r="I233">
            <v>119.84750039058585</v>
          </cell>
          <cell r="J233">
            <v>9223</v>
          </cell>
          <cell r="K233">
            <v>1831</v>
          </cell>
          <cell r="L233">
            <v>893</v>
          </cell>
        </row>
        <row r="234">
          <cell r="A234">
            <v>445348039</v>
          </cell>
          <cell r="B234">
            <v>445348</v>
          </cell>
          <cell r="C234">
            <v>445</v>
          </cell>
          <cell r="D234" t="str">
            <v>ABBY KELLEY FOSTER CHARTER PUBLIC</v>
          </cell>
          <cell r="E234">
            <v>348</v>
          </cell>
          <cell r="F234" t="str">
            <v>WORCESTER</v>
          </cell>
          <cell r="G234">
            <v>39</v>
          </cell>
          <cell r="H234" t="str">
            <v>BOYLSTON</v>
          </cell>
          <cell r="I234">
            <v>127.33838881139125</v>
          </cell>
          <cell r="J234">
            <v>11299</v>
          </cell>
          <cell r="K234">
            <v>3089</v>
          </cell>
          <cell r="L234">
            <v>893</v>
          </cell>
        </row>
        <row r="235">
          <cell r="A235">
            <v>445348064</v>
          </cell>
          <cell r="B235">
            <v>445348</v>
          </cell>
          <cell r="C235">
            <v>445</v>
          </cell>
          <cell r="D235" t="str">
            <v>ABBY KELLEY FOSTER CHARTER PUBLIC</v>
          </cell>
          <cell r="E235">
            <v>348</v>
          </cell>
          <cell r="F235" t="str">
            <v>WORCESTER</v>
          </cell>
          <cell r="G235">
            <v>64</v>
          </cell>
          <cell r="H235" t="str">
            <v>CLINTON</v>
          </cell>
          <cell r="I235">
            <v>100</v>
          </cell>
          <cell r="J235">
            <v>7836</v>
          </cell>
          <cell r="K235">
            <v>0</v>
          </cell>
          <cell r="L235">
            <v>893</v>
          </cell>
        </row>
        <row r="236">
          <cell r="A236">
            <v>445348097</v>
          </cell>
          <cell r="B236">
            <v>445348</v>
          </cell>
          <cell r="C236">
            <v>445</v>
          </cell>
          <cell r="D236" t="str">
            <v>ABBY KELLEY FOSTER CHARTER PUBLIC</v>
          </cell>
          <cell r="E236">
            <v>348</v>
          </cell>
          <cell r="F236" t="str">
            <v>WORCESTER</v>
          </cell>
          <cell r="G236">
            <v>97</v>
          </cell>
          <cell r="H236" t="str">
            <v>FITCHBURG</v>
          </cell>
          <cell r="I236">
            <v>100</v>
          </cell>
          <cell r="J236">
            <v>7592</v>
          </cell>
          <cell r="K236">
            <v>0</v>
          </cell>
          <cell r="L236">
            <v>893</v>
          </cell>
        </row>
        <row r="237">
          <cell r="A237">
            <v>445348141</v>
          </cell>
          <cell r="B237">
            <v>445348</v>
          </cell>
          <cell r="C237">
            <v>445</v>
          </cell>
          <cell r="D237" t="str">
            <v>ABBY KELLEY FOSTER CHARTER PUBLIC</v>
          </cell>
          <cell r="E237">
            <v>348</v>
          </cell>
          <cell r="F237" t="str">
            <v>WORCESTER</v>
          </cell>
          <cell r="G237">
            <v>141</v>
          </cell>
          <cell r="H237" t="str">
            <v>HUDSON</v>
          </cell>
          <cell r="I237">
            <v>141.60765068531865</v>
          </cell>
          <cell r="J237">
            <v>9241</v>
          </cell>
          <cell r="K237">
            <v>3845</v>
          </cell>
          <cell r="L237">
            <v>893</v>
          </cell>
        </row>
        <row r="238">
          <cell r="A238">
            <v>445348151</v>
          </cell>
          <cell r="B238">
            <v>445348</v>
          </cell>
          <cell r="C238">
            <v>445</v>
          </cell>
          <cell r="D238" t="str">
            <v>ABBY KELLEY FOSTER CHARTER PUBLIC</v>
          </cell>
          <cell r="E238">
            <v>348</v>
          </cell>
          <cell r="F238" t="str">
            <v>WORCESTER</v>
          </cell>
          <cell r="G238">
            <v>151</v>
          </cell>
          <cell r="H238" t="str">
            <v>LEICESTER</v>
          </cell>
          <cell r="I238">
            <v>100.78290268660793</v>
          </cell>
          <cell r="J238">
            <v>9789</v>
          </cell>
          <cell r="K238">
            <v>77</v>
          </cell>
          <cell r="L238">
            <v>893</v>
          </cell>
        </row>
        <row r="239">
          <cell r="A239">
            <v>445348153</v>
          </cell>
          <cell r="B239">
            <v>445348</v>
          </cell>
          <cell r="C239">
            <v>445</v>
          </cell>
          <cell r="D239" t="str">
            <v>ABBY KELLEY FOSTER CHARTER PUBLIC</v>
          </cell>
          <cell r="E239">
            <v>348</v>
          </cell>
          <cell r="F239" t="str">
            <v>WORCESTER</v>
          </cell>
          <cell r="G239">
            <v>153</v>
          </cell>
          <cell r="H239" t="str">
            <v>LEOMINSTER</v>
          </cell>
          <cell r="I239">
            <v>100.61794146119338</v>
          </cell>
          <cell r="J239">
            <v>9445</v>
          </cell>
          <cell r="K239">
            <v>58</v>
          </cell>
          <cell r="L239">
            <v>893</v>
          </cell>
        </row>
        <row r="240">
          <cell r="A240">
            <v>445348186</v>
          </cell>
          <cell r="B240">
            <v>445348</v>
          </cell>
          <cell r="C240">
            <v>445</v>
          </cell>
          <cell r="D240" t="str">
            <v>ABBY KELLEY FOSTER CHARTER PUBLIC</v>
          </cell>
          <cell r="E240">
            <v>348</v>
          </cell>
          <cell r="F240" t="str">
            <v>WORCESTER</v>
          </cell>
          <cell r="G240">
            <v>186</v>
          </cell>
          <cell r="H240" t="str">
            <v>MILLBURY</v>
          </cell>
          <cell r="I240">
            <v>124.5441724524016</v>
          </cell>
          <cell r="J240">
            <v>9502</v>
          </cell>
          <cell r="K240">
            <v>2332</v>
          </cell>
          <cell r="L240">
            <v>893</v>
          </cell>
        </row>
        <row r="241">
          <cell r="A241">
            <v>445348226</v>
          </cell>
          <cell r="B241">
            <v>445348</v>
          </cell>
          <cell r="C241">
            <v>445</v>
          </cell>
          <cell r="D241" t="str">
            <v>ABBY KELLEY FOSTER CHARTER PUBLIC</v>
          </cell>
          <cell r="E241">
            <v>348</v>
          </cell>
          <cell r="F241" t="str">
            <v>WORCESTER</v>
          </cell>
          <cell r="G241">
            <v>226</v>
          </cell>
          <cell r="H241" t="str">
            <v>OXFORD</v>
          </cell>
          <cell r="I241">
            <v>108.65040753077851</v>
          </cell>
          <cell r="J241">
            <v>9423</v>
          </cell>
          <cell r="K241">
            <v>815</v>
          </cell>
          <cell r="L241">
            <v>893</v>
          </cell>
        </row>
        <row r="242">
          <cell r="A242">
            <v>445348271</v>
          </cell>
          <cell r="B242">
            <v>445348</v>
          </cell>
          <cell r="C242">
            <v>445</v>
          </cell>
          <cell r="D242" t="str">
            <v>ABBY KELLEY FOSTER CHARTER PUBLIC</v>
          </cell>
          <cell r="E242">
            <v>348</v>
          </cell>
          <cell r="F242" t="str">
            <v>WORCESTER</v>
          </cell>
          <cell r="G242">
            <v>271</v>
          </cell>
          <cell r="H242" t="str">
            <v>SHREWSBURY</v>
          </cell>
          <cell r="I242">
            <v>108.66344775083707</v>
          </cell>
          <cell r="J242">
            <v>8749</v>
          </cell>
          <cell r="K242">
            <v>758</v>
          </cell>
          <cell r="L242">
            <v>893</v>
          </cell>
        </row>
        <row r="243">
          <cell r="A243">
            <v>445348277</v>
          </cell>
          <cell r="B243">
            <v>445348</v>
          </cell>
          <cell r="C243">
            <v>445</v>
          </cell>
          <cell r="D243" t="str">
            <v>ABBY KELLEY FOSTER CHARTER PUBLIC</v>
          </cell>
          <cell r="E243">
            <v>348</v>
          </cell>
          <cell r="F243" t="str">
            <v>WORCESTER</v>
          </cell>
          <cell r="G243">
            <v>277</v>
          </cell>
          <cell r="H243" t="str">
            <v>SOUTHBRIDGE</v>
          </cell>
          <cell r="I243">
            <v>104.34841934434805</v>
          </cell>
          <cell r="J243">
            <v>11943</v>
          </cell>
          <cell r="K243">
            <v>519</v>
          </cell>
          <cell r="L243">
            <v>893</v>
          </cell>
        </row>
        <row r="244">
          <cell r="A244">
            <v>445348304</v>
          </cell>
          <cell r="B244">
            <v>445348</v>
          </cell>
          <cell r="C244">
            <v>445</v>
          </cell>
          <cell r="D244" t="str">
            <v>ABBY KELLEY FOSTER CHARTER PUBLIC</v>
          </cell>
          <cell r="E244">
            <v>348</v>
          </cell>
          <cell r="F244" t="str">
            <v>WORCESTER</v>
          </cell>
          <cell r="G244">
            <v>304</v>
          </cell>
          <cell r="H244" t="str">
            <v>UXBRIDGE</v>
          </cell>
          <cell r="I244">
            <v>130.6676968486194</v>
          </cell>
          <cell r="J244">
            <v>11943</v>
          </cell>
          <cell r="K244">
            <v>3663</v>
          </cell>
          <cell r="L244">
            <v>893</v>
          </cell>
        </row>
        <row r="245">
          <cell r="A245">
            <v>445348316</v>
          </cell>
          <cell r="B245">
            <v>445348</v>
          </cell>
          <cell r="C245">
            <v>445</v>
          </cell>
          <cell r="D245" t="str">
            <v>ABBY KELLEY FOSTER CHARTER PUBLIC</v>
          </cell>
          <cell r="E245">
            <v>348</v>
          </cell>
          <cell r="F245" t="str">
            <v>WORCESTER</v>
          </cell>
          <cell r="G245">
            <v>316</v>
          </cell>
          <cell r="H245" t="str">
            <v>WEBSTER</v>
          </cell>
          <cell r="I245">
            <v>104.72003018830574</v>
          </cell>
          <cell r="J245">
            <v>10103</v>
          </cell>
          <cell r="K245">
            <v>477</v>
          </cell>
          <cell r="L245">
            <v>893</v>
          </cell>
        </row>
        <row r="246">
          <cell r="A246">
            <v>445348321</v>
          </cell>
          <cell r="B246">
            <v>445348</v>
          </cell>
          <cell r="C246">
            <v>445</v>
          </cell>
          <cell r="D246" t="str">
            <v>ABBY KELLEY FOSTER CHARTER PUBLIC</v>
          </cell>
          <cell r="E246">
            <v>348</v>
          </cell>
          <cell r="F246" t="str">
            <v>WORCESTER</v>
          </cell>
          <cell r="G246">
            <v>321</v>
          </cell>
          <cell r="H246" t="str">
            <v>WESTBOROUGH</v>
          </cell>
          <cell r="I246">
            <v>154.0717854556781</v>
          </cell>
          <cell r="J246">
            <v>11943</v>
          </cell>
          <cell r="K246">
            <v>6458</v>
          </cell>
          <cell r="L246">
            <v>893</v>
          </cell>
        </row>
        <row r="247">
          <cell r="A247">
            <v>445348322</v>
          </cell>
          <cell r="B247">
            <v>445348</v>
          </cell>
          <cell r="C247">
            <v>445</v>
          </cell>
          <cell r="D247" t="str">
            <v>ABBY KELLEY FOSTER CHARTER PUBLIC</v>
          </cell>
          <cell r="E247">
            <v>348</v>
          </cell>
          <cell r="F247" t="str">
            <v>WORCESTER</v>
          </cell>
          <cell r="G247">
            <v>322</v>
          </cell>
          <cell r="H247" t="str">
            <v>WEST BOYLSTON</v>
          </cell>
          <cell r="I247">
            <v>144.7078262091057</v>
          </cell>
          <cell r="J247">
            <v>10669</v>
          </cell>
          <cell r="K247">
            <v>4770</v>
          </cell>
          <cell r="L247">
            <v>893</v>
          </cell>
        </row>
        <row r="248">
          <cell r="A248">
            <v>445348348</v>
          </cell>
          <cell r="B248">
            <v>445348</v>
          </cell>
          <cell r="C248">
            <v>445</v>
          </cell>
          <cell r="D248" t="str">
            <v>ABBY KELLEY FOSTER CHARTER PUBLIC</v>
          </cell>
          <cell r="E248">
            <v>348</v>
          </cell>
          <cell r="F248" t="str">
            <v>WORCESTER</v>
          </cell>
          <cell r="G248">
            <v>348</v>
          </cell>
          <cell r="H248" t="str">
            <v>WORCESTER</v>
          </cell>
          <cell r="I248">
            <v>100.05356194772459</v>
          </cell>
          <cell r="J248">
            <v>10236</v>
          </cell>
          <cell r="K248">
            <v>5</v>
          </cell>
          <cell r="L248">
            <v>893</v>
          </cell>
        </row>
        <row r="249">
          <cell r="A249">
            <v>445348620</v>
          </cell>
          <cell r="B249">
            <v>445348</v>
          </cell>
          <cell r="C249">
            <v>445</v>
          </cell>
          <cell r="D249" t="str">
            <v>ABBY KELLEY FOSTER CHARTER PUBLIC</v>
          </cell>
          <cell r="E249">
            <v>348</v>
          </cell>
          <cell r="F249" t="str">
            <v>WORCESTER</v>
          </cell>
          <cell r="G249">
            <v>620</v>
          </cell>
          <cell r="H249" t="str">
            <v>BERLIN BOYLSTON</v>
          </cell>
          <cell r="I249">
            <v>153.75076357860408</v>
          </cell>
          <cell r="J249">
            <v>11438</v>
          </cell>
          <cell r="K249">
            <v>6148</v>
          </cell>
          <cell r="L249">
            <v>893</v>
          </cell>
        </row>
        <row r="250">
          <cell r="A250">
            <v>445348658</v>
          </cell>
          <cell r="B250">
            <v>445348</v>
          </cell>
          <cell r="C250">
            <v>445</v>
          </cell>
          <cell r="D250" t="str">
            <v>ABBY KELLEY FOSTER CHARTER PUBLIC</v>
          </cell>
          <cell r="E250">
            <v>348</v>
          </cell>
          <cell r="F250" t="str">
            <v>WORCESTER</v>
          </cell>
          <cell r="G250">
            <v>658</v>
          </cell>
          <cell r="H250" t="str">
            <v>DUDLEY CHARLTON</v>
          </cell>
          <cell r="I250">
            <v>103.9290338049884</v>
          </cell>
          <cell r="J250">
            <v>7592</v>
          </cell>
          <cell r="K250">
            <v>298</v>
          </cell>
          <cell r="L250">
            <v>893</v>
          </cell>
        </row>
        <row r="251">
          <cell r="A251">
            <v>445348753</v>
          </cell>
          <cell r="B251">
            <v>445348</v>
          </cell>
          <cell r="C251">
            <v>445</v>
          </cell>
          <cell r="D251" t="str">
            <v>ABBY KELLEY FOSTER CHARTER PUBLIC</v>
          </cell>
          <cell r="E251">
            <v>348</v>
          </cell>
          <cell r="F251" t="str">
            <v>WORCESTER</v>
          </cell>
          <cell r="G251">
            <v>753</v>
          </cell>
          <cell r="H251" t="str">
            <v>QUABBIN</v>
          </cell>
          <cell r="I251">
            <v>114.27666459192002</v>
          </cell>
          <cell r="J251">
            <v>9241</v>
          </cell>
          <cell r="K251">
            <v>1319</v>
          </cell>
          <cell r="L251">
            <v>893</v>
          </cell>
        </row>
        <row r="252">
          <cell r="A252">
            <v>445348767</v>
          </cell>
          <cell r="B252">
            <v>445348</v>
          </cell>
          <cell r="C252">
            <v>445</v>
          </cell>
          <cell r="D252" t="str">
            <v>ABBY KELLEY FOSTER CHARTER PUBLIC</v>
          </cell>
          <cell r="E252">
            <v>348</v>
          </cell>
          <cell r="F252" t="str">
            <v>WORCESTER</v>
          </cell>
          <cell r="G252">
            <v>767</v>
          </cell>
          <cell r="H252" t="str">
            <v>SPENCER EAST BROOKFIELD</v>
          </cell>
          <cell r="I252">
            <v>108.35703295763834</v>
          </cell>
          <cell r="J252">
            <v>10010</v>
          </cell>
          <cell r="K252">
            <v>837</v>
          </cell>
          <cell r="L252">
            <v>893</v>
          </cell>
        </row>
        <row r="253">
          <cell r="A253">
            <v>445348775</v>
          </cell>
          <cell r="B253">
            <v>445348</v>
          </cell>
          <cell r="C253">
            <v>445</v>
          </cell>
          <cell r="D253" t="str">
            <v>ABBY KELLEY FOSTER CHARTER PUBLIC</v>
          </cell>
          <cell r="E253">
            <v>348</v>
          </cell>
          <cell r="F253" t="str">
            <v>WORCESTER</v>
          </cell>
          <cell r="G253">
            <v>775</v>
          </cell>
          <cell r="H253" t="str">
            <v>WACHUSETT</v>
          </cell>
          <cell r="I253">
            <v>111.38437617111208</v>
          </cell>
          <cell r="J253">
            <v>8258</v>
          </cell>
          <cell r="K253">
            <v>940</v>
          </cell>
          <cell r="L253">
            <v>893</v>
          </cell>
        </row>
        <row r="254">
          <cell r="A254">
            <v>446099016</v>
          </cell>
          <cell r="B254">
            <v>446099</v>
          </cell>
          <cell r="C254">
            <v>446</v>
          </cell>
          <cell r="D254" t="str">
            <v>FOXBOROUGH REGIONAL</v>
          </cell>
          <cell r="E254">
            <v>99</v>
          </cell>
          <cell r="F254" t="str">
            <v>FOXBOROUGH</v>
          </cell>
          <cell r="G254">
            <v>16</v>
          </cell>
          <cell r="H254" t="str">
            <v>ATTLEBORO</v>
          </cell>
          <cell r="I254">
            <v>100</v>
          </cell>
          <cell r="J254">
            <v>8829</v>
          </cell>
          <cell r="K254">
            <v>0</v>
          </cell>
          <cell r="L254">
            <v>893</v>
          </cell>
        </row>
        <row r="255">
          <cell r="A255">
            <v>446099018</v>
          </cell>
          <cell r="B255">
            <v>446099</v>
          </cell>
          <cell r="C255">
            <v>446</v>
          </cell>
          <cell r="D255" t="str">
            <v>FOXBOROUGH REGIONAL</v>
          </cell>
          <cell r="E255">
            <v>99</v>
          </cell>
          <cell r="F255" t="str">
            <v>FOXBOROUGH</v>
          </cell>
          <cell r="G255">
            <v>18</v>
          </cell>
          <cell r="H255" t="str">
            <v>AVON</v>
          </cell>
          <cell r="I255">
            <v>141.3826197976242</v>
          </cell>
          <cell r="J255">
            <v>11348</v>
          </cell>
          <cell r="K255">
            <v>4696</v>
          </cell>
          <cell r="L255">
            <v>893</v>
          </cell>
        </row>
        <row r="256">
          <cell r="A256">
            <v>446099035</v>
          </cell>
          <cell r="B256">
            <v>446099</v>
          </cell>
          <cell r="C256">
            <v>446</v>
          </cell>
          <cell r="D256" t="str">
            <v>FOXBOROUGH REGIONAL</v>
          </cell>
          <cell r="E256">
            <v>99</v>
          </cell>
          <cell r="F256" t="str">
            <v>FOXBOROUGH</v>
          </cell>
          <cell r="G256">
            <v>35</v>
          </cell>
          <cell r="H256" t="str">
            <v>BOSTON</v>
          </cell>
          <cell r="I256">
            <v>114.92582617034319</v>
          </cell>
          <cell r="J256">
            <v>10981</v>
          </cell>
          <cell r="K256">
            <v>1639</v>
          </cell>
          <cell r="L256">
            <v>893</v>
          </cell>
        </row>
        <row r="257">
          <cell r="A257">
            <v>446099044</v>
          </cell>
          <cell r="B257">
            <v>446099</v>
          </cell>
          <cell r="C257">
            <v>446</v>
          </cell>
          <cell r="D257" t="str">
            <v>FOXBOROUGH REGIONAL</v>
          </cell>
          <cell r="E257">
            <v>99</v>
          </cell>
          <cell r="F257" t="str">
            <v>FOXBOROUGH</v>
          </cell>
          <cell r="G257">
            <v>44</v>
          </cell>
          <cell r="H257" t="str">
            <v>BROCKTON</v>
          </cell>
          <cell r="I257">
            <v>100</v>
          </cell>
          <cell r="J257">
            <v>10001</v>
          </cell>
          <cell r="K257">
            <v>0</v>
          </cell>
          <cell r="L257">
            <v>893</v>
          </cell>
        </row>
        <row r="258">
          <cell r="A258">
            <v>446099050</v>
          </cell>
          <cell r="B258">
            <v>446099</v>
          </cell>
          <cell r="C258">
            <v>446</v>
          </cell>
          <cell r="D258" t="str">
            <v>FOXBOROUGH REGIONAL</v>
          </cell>
          <cell r="E258">
            <v>99</v>
          </cell>
          <cell r="F258" t="str">
            <v>FOXBOROUGH</v>
          </cell>
          <cell r="G258">
            <v>50</v>
          </cell>
          <cell r="H258" t="str">
            <v>CANTON</v>
          </cell>
          <cell r="I258">
            <v>129.9226001827283</v>
          </cell>
          <cell r="J258">
            <v>9583</v>
          </cell>
          <cell r="K258">
            <v>2867</v>
          </cell>
          <cell r="L258">
            <v>893</v>
          </cell>
        </row>
        <row r="259">
          <cell r="A259">
            <v>446099088</v>
          </cell>
          <cell r="B259">
            <v>446099</v>
          </cell>
          <cell r="C259">
            <v>446</v>
          </cell>
          <cell r="D259" t="str">
            <v>FOXBOROUGH REGIONAL</v>
          </cell>
          <cell r="E259">
            <v>99</v>
          </cell>
          <cell r="F259" t="str">
            <v>FOXBOROUGH</v>
          </cell>
          <cell r="G259">
            <v>88</v>
          </cell>
          <cell r="H259" t="str">
            <v>EASTON</v>
          </cell>
          <cell r="I259">
            <v>117.27573746016604</v>
          </cell>
          <cell r="J259">
            <v>8437</v>
          </cell>
          <cell r="K259">
            <v>1458</v>
          </cell>
          <cell r="L259">
            <v>893</v>
          </cell>
        </row>
        <row r="260">
          <cell r="A260">
            <v>446099099</v>
          </cell>
          <cell r="B260">
            <v>446099</v>
          </cell>
          <cell r="C260">
            <v>446</v>
          </cell>
          <cell r="D260" t="str">
            <v>FOXBOROUGH REGIONAL</v>
          </cell>
          <cell r="E260">
            <v>99</v>
          </cell>
          <cell r="F260" t="str">
            <v>FOXBOROUGH</v>
          </cell>
          <cell r="G260">
            <v>99</v>
          </cell>
          <cell r="H260" t="str">
            <v>FOXBOROUGH</v>
          </cell>
          <cell r="I260">
            <v>131.54340152980842</v>
          </cell>
          <cell r="J260">
            <v>8814</v>
          </cell>
          <cell r="K260">
            <v>2780</v>
          </cell>
          <cell r="L260">
            <v>893</v>
          </cell>
        </row>
        <row r="261">
          <cell r="A261">
            <v>446099133</v>
          </cell>
          <cell r="B261">
            <v>446099</v>
          </cell>
          <cell r="C261">
            <v>446</v>
          </cell>
          <cell r="D261" t="str">
            <v>FOXBOROUGH REGIONAL</v>
          </cell>
          <cell r="E261">
            <v>99</v>
          </cell>
          <cell r="F261" t="str">
            <v>FOXBOROUGH</v>
          </cell>
          <cell r="G261">
            <v>133</v>
          </cell>
          <cell r="H261" t="str">
            <v>HOLBROOK</v>
          </cell>
          <cell r="I261">
            <v>118.46831544589675</v>
          </cell>
          <cell r="J261">
            <v>11348</v>
          </cell>
          <cell r="K261">
            <v>2096</v>
          </cell>
          <cell r="L261">
            <v>893</v>
          </cell>
        </row>
        <row r="262">
          <cell r="A262">
            <v>446099167</v>
          </cell>
          <cell r="B262">
            <v>446099</v>
          </cell>
          <cell r="C262">
            <v>446</v>
          </cell>
          <cell r="D262" t="str">
            <v>FOXBOROUGH REGIONAL</v>
          </cell>
          <cell r="E262">
            <v>99</v>
          </cell>
          <cell r="F262" t="str">
            <v>FOXBOROUGH</v>
          </cell>
          <cell r="G262">
            <v>167</v>
          </cell>
          <cell r="H262" t="str">
            <v>MANSFIELD</v>
          </cell>
          <cell r="I262">
            <v>104.28025738064481</v>
          </cell>
          <cell r="J262">
            <v>8560</v>
          </cell>
          <cell r="K262">
            <v>366</v>
          </cell>
          <cell r="L262">
            <v>893</v>
          </cell>
        </row>
        <row r="263">
          <cell r="A263">
            <v>446099182</v>
          </cell>
          <cell r="B263">
            <v>446099</v>
          </cell>
          <cell r="C263">
            <v>446</v>
          </cell>
          <cell r="D263" t="str">
            <v>FOXBOROUGH REGIONAL</v>
          </cell>
          <cell r="E263">
            <v>99</v>
          </cell>
          <cell r="F263" t="str">
            <v>FOXBOROUGH</v>
          </cell>
          <cell r="G263">
            <v>182</v>
          </cell>
          <cell r="H263" t="str">
            <v>MIDDLEBOROUGH</v>
          </cell>
          <cell r="I263">
            <v>105.56207924695727</v>
          </cell>
          <cell r="J263">
            <v>9583</v>
          </cell>
          <cell r="K263">
            <v>533</v>
          </cell>
          <cell r="L263">
            <v>893</v>
          </cell>
        </row>
        <row r="264">
          <cell r="A264">
            <v>446099208</v>
          </cell>
          <cell r="B264">
            <v>446099</v>
          </cell>
          <cell r="C264">
            <v>446</v>
          </cell>
          <cell r="D264" t="str">
            <v>FOXBOROUGH REGIONAL</v>
          </cell>
          <cell r="E264">
            <v>99</v>
          </cell>
          <cell r="F264" t="str">
            <v>FOXBOROUGH</v>
          </cell>
          <cell r="G264">
            <v>208</v>
          </cell>
          <cell r="H264" t="str">
            <v>NORFOLK</v>
          </cell>
          <cell r="I264">
            <v>133.68688028134133</v>
          </cell>
          <cell r="J264">
            <v>8252</v>
          </cell>
          <cell r="K264">
            <v>2780</v>
          </cell>
          <cell r="L264">
            <v>893</v>
          </cell>
        </row>
        <row r="265">
          <cell r="A265">
            <v>446099212</v>
          </cell>
          <cell r="B265">
            <v>446099</v>
          </cell>
          <cell r="C265">
            <v>446</v>
          </cell>
          <cell r="D265" t="str">
            <v>FOXBOROUGH REGIONAL</v>
          </cell>
          <cell r="E265">
            <v>99</v>
          </cell>
          <cell r="F265" t="str">
            <v>FOXBOROUGH</v>
          </cell>
          <cell r="G265">
            <v>212</v>
          </cell>
          <cell r="H265" t="str">
            <v>NORTH ATTLEBOROUGH</v>
          </cell>
          <cell r="I265">
            <v>105.69583619917809</v>
          </cell>
          <cell r="J265">
            <v>8571</v>
          </cell>
          <cell r="K265">
            <v>488</v>
          </cell>
          <cell r="L265">
            <v>893</v>
          </cell>
        </row>
        <row r="266">
          <cell r="A266">
            <v>446099218</v>
          </cell>
          <cell r="B266">
            <v>446099</v>
          </cell>
          <cell r="C266">
            <v>446</v>
          </cell>
          <cell r="D266" t="str">
            <v>FOXBOROUGH REGIONAL</v>
          </cell>
          <cell r="E266">
            <v>99</v>
          </cell>
          <cell r="F266" t="str">
            <v>FOXBOROUGH</v>
          </cell>
          <cell r="G266">
            <v>218</v>
          </cell>
          <cell r="H266" t="str">
            <v>NORTON</v>
          </cell>
          <cell r="I266">
            <v>114.54393569316734</v>
          </cell>
          <cell r="J266">
            <v>8619</v>
          </cell>
          <cell r="K266">
            <v>1254</v>
          </cell>
          <cell r="L266">
            <v>893</v>
          </cell>
        </row>
        <row r="267">
          <cell r="A267">
            <v>446099220</v>
          </cell>
          <cell r="B267">
            <v>446099</v>
          </cell>
          <cell r="C267">
            <v>446</v>
          </cell>
          <cell r="D267" t="str">
            <v>FOXBOROUGH REGIONAL</v>
          </cell>
          <cell r="E267">
            <v>99</v>
          </cell>
          <cell r="F267" t="str">
            <v>FOXBOROUGH</v>
          </cell>
          <cell r="G267">
            <v>220</v>
          </cell>
          <cell r="H267" t="str">
            <v>NORWOOD</v>
          </cell>
          <cell r="I267">
            <v>124.30694467665559</v>
          </cell>
          <cell r="J267">
            <v>9557</v>
          </cell>
          <cell r="K267">
            <v>2323</v>
          </cell>
          <cell r="L267">
            <v>893</v>
          </cell>
        </row>
        <row r="268">
          <cell r="A268">
            <v>446099238</v>
          </cell>
          <cell r="B268">
            <v>446099</v>
          </cell>
          <cell r="C268">
            <v>446</v>
          </cell>
          <cell r="D268" t="str">
            <v>FOXBOROUGH REGIONAL</v>
          </cell>
          <cell r="E268">
            <v>99</v>
          </cell>
          <cell r="F268" t="str">
            <v>FOXBOROUGH</v>
          </cell>
          <cell r="G268">
            <v>238</v>
          </cell>
          <cell r="H268" t="str">
            <v>PLAINVILLE</v>
          </cell>
          <cell r="I268">
            <v>132.3996683806492</v>
          </cell>
          <cell r="J268">
            <v>8197</v>
          </cell>
          <cell r="K268">
            <v>2656</v>
          </cell>
          <cell r="L268">
            <v>893</v>
          </cell>
        </row>
        <row r="269">
          <cell r="A269">
            <v>446099244</v>
          </cell>
          <cell r="B269">
            <v>446099</v>
          </cell>
          <cell r="C269">
            <v>446</v>
          </cell>
          <cell r="D269" t="str">
            <v>FOXBOROUGH REGIONAL</v>
          </cell>
          <cell r="E269">
            <v>99</v>
          </cell>
          <cell r="F269" t="str">
            <v>FOXBOROUGH</v>
          </cell>
          <cell r="G269">
            <v>244</v>
          </cell>
          <cell r="H269" t="str">
            <v>RANDOLPH</v>
          </cell>
          <cell r="I269">
            <v>131.49771700717613</v>
          </cell>
          <cell r="J269">
            <v>9231</v>
          </cell>
          <cell r="K269">
            <v>2908</v>
          </cell>
          <cell r="L269">
            <v>893</v>
          </cell>
        </row>
        <row r="270">
          <cell r="A270">
            <v>446099266</v>
          </cell>
          <cell r="B270">
            <v>446099</v>
          </cell>
          <cell r="C270">
            <v>446</v>
          </cell>
          <cell r="D270" t="str">
            <v>FOXBOROUGH REGIONAL</v>
          </cell>
          <cell r="E270">
            <v>99</v>
          </cell>
          <cell r="F270" t="str">
            <v>FOXBOROUGH</v>
          </cell>
          <cell r="G270">
            <v>266</v>
          </cell>
          <cell r="H270" t="str">
            <v>SHARON</v>
          </cell>
          <cell r="I270">
            <v>139.31862514739572</v>
          </cell>
          <cell r="J270">
            <v>9965</v>
          </cell>
          <cell r="K270">
            <v>3918</v>
          </cell>
          <cell r="L270">
            <v>893</v>
          </cell>
        </row>
        <row r="271">
          <cell r="A271">
            <v>446099285</v>
          </cell>
          <cell r="B271">
            <v>446099</v>
          </cell>
          <cell r="C271">
            <v>446</v>
          </cell>
          <cell r="D271" t="str">
            <v>FOXBOROUGH REGIONAL</v>
          </cell>
          <cell r="E271">
            <v>99</v>
          </cell>
          <cell r="F271" t="str">
            <v>FOXBOROUGH</v>
          </cell>
          <cell r="G271">
            <v>285</v>
          </cell>
          <cell r="H271" t="str">
            <v>STOUGHTON</v>
          </cell>
          <cell r="I271">
            <v>113.47611078016399</v>
          </cell>
          <cell r="J271">
            <v>8496</v>
          </cell>
          <cell r="K271">
            <v>1145</v>
          </cell>
          <cell r="L271">
            <v>893</v>
          </cell>
        </row>
        <row r="272">
          <cell r="A272">
            <v>446099293</v>
          </cell>
          <cell r="B272">
            <v>446099</v>
          </cell>
          <cell r="C272">
            <v>446</v>
          </cell>
          <cell r="D272" t="str">
            <v>FOXBOROUGH REGIONAL</v>
          </cell>
          <cell r="E272">
            <v>99</v>
          </cell>
          <cell r="F272" t="str">
            <v>FOXBOROUGH</v>
          </cell>
          <cell r="G272">
            <v>293</v>
          </cell>
          <cell r="H272" t="str">
            <v>TAUNTON</v>
          </cell>
          <cell r="I272">
            <v>100.06228370135679</v>
          </cell>
          <cell r="J272">
            <v>8727</v>
          </cell>
          <cell r="K272">
            <v>5</v>
          </cell>
          <cell r="L272">
            <v>893</v>
          </cell>
        </row>
        <row r="273">
          <cell r="A273">
            <v>446099307</v>
          </cell>
          <cell r="B273">
            <v>446099</v>
          </cell>
          <cell r="C273">
            <v>446</v>
          </cell>
          <cell r="D273" t="str">
            <v>FOXBOROUGH REGIONAL</v>
          </cell>
          <cell r="E273">
            <v>99</v>
          </cell>
          <cell r="F273" t="str">
            <v>FOXBOROUGH</v>
          </cell>
          <cell r="G273">
            <v>307</v>
          </cell>
          <cell r="H273" t="str">
            <v>WALPOLE</v>
          </cell>
          <cell r="I273">
            <v>120.78499855686388</v>
          </cell>
          <cell r="J273">
            <v>9166</v>
          </cell>
          <cell r="K273">
            <v>1905</v>
          </cell>
          <cell r="L273">
            <v>893</v>
          </cell>
        </row>
        <row r="274">
          <cell r="A274">
            <v>446099323</v>
          </cell>
          <cell r="B274">
            <v>446099</v>
          </cell>
          <cell r="C274">
            <v>446</v>
          </cell>
          <cell r="D274" t="str">
            <v>FOXBOROUGH REGIONAL</v>
          </cell>
          <cell r="E274">
            <v>99</v>
          </cell>
          <cell r="F274" t="str">
            <v>FOXBOROUGH</v>
          </cell>
          <cell r="G274">
            <v>323</v>
          </cell>
          <cell r="H274" t="str">
            <v>WEST BRIDGEWATER</v>
          </cell>
          <cell r="I274">
            <v>118.0109769814483</v>
          </cell>
          <cell r="J274">
            <v>8917</v>
          </cell>
          <cell r="K274">
            <v>1606</v>
          </cell>
          <cell r="L274">
            <v>893</v>
          </cell>
        </row>
        <row r="275">
          <cell r="A275">
            <v>446099336</v>
          </cell>
          <cell r="B275">
            <v>446099</v>
          </cell>
          <cell r="C275">
            <v>446</v>
          </cell>
          <cell r="D275" t="str">
            <v>FOXBOROUGH REGIONAL</v>
          </cell>
          <cell r="E275">
            <v>99</v>
          </cell>
          <cell r="F275" t="str">
            <v>FOXBOROUGH</v>
          </cell>
          <cell r="G275">
            <v>336</v>
          </cell>
          <cell r="H275" t="str">
            <v>WEYMOUTH</v>
          </cell>
          <cell r="I275">
            <v>100</v>
          </cell>
          <cell r="J275">
            <v>7871</v>
          </cell>
          <cell r="K275">
            <v>0</v>
          </cell>
          <cell r="L275">
            <v>893</v>
          </cell>
        </row>
        <row r="276">
          <cell r="A276">
            <v>446099350</v>
          </cell>
          <cell r="B276">
            <v>446099</v>
          </cell>
          <cell r="C276">
            <v>446</v>
          </cell>
          <cell r="D276" t="str">
            <v>FOXBOROUGH REGIONAL</v>
          </cell>
          <cell r="E276">
            <v>99</v>
          </cell>
          <cell r="F276" t="str">
            <v>FOXBOROUGH</v>
          </cell>
          <cell r="G276">
            <v>350</v>
          </cell>
          <cell r="H276" t="str">
            <v>WRENTHAM</v>
          </cell>
          <cell r="I276">
            <v>119.73242214781239</v>
          </cell>
          <cell r="J276">
            <v>8760</v>
          </cell>
          <cell r="K276">
            <v>1729</v>
          </cell>
          <cell r="L276">
            <v>893</v>
          </cell>
        </row>
        <row r="277">
          <cell r="A277">
            <v>446099625</v>
          </cell>
          <cell r="B277">
            <v>446099</v>
          </cell>
          <cell r="C277">
            <v>446</v>
          </cell>
          <cell r="D277" t="str">
            <v>FOXBOROUGH REGIONAL</v>
          </cell>
          <cell r="E277">
            <v>99</v>
          </cell>
          <cell r="F277" t="str">
            <v>FOXBOROUGH</v>
          </cell>
          <cell r="G277">
            <v>625</v>
          </cell>
          <cell r="H277" t="str">
            <v>BRIDGEWATER RAYNHAM</v>
          </cell>
          <cell r="I277">
            <v>113.25210095349985</v>
          </cell>
          <cell r="J277">
            <v>9928</v>
          </cell>
          <cell r="K277">
            <v>1316</v>
          </cell>
          <cell r="L277">
            <v>893</v>
          </cell>
        </row>
        <row r="278">
          <cell r="A278">
            <v>446099690</v>
          </cell>
          <cell r="B278">
            <v>446099</v>
          </cell>
          <cell r="C278">
            <v>446</v>
          </cell>
          <cell r="D278" t="str">
            <v>FOXBOROUGH REGIONAL</v>
          </cell>
          <cell r="E278">
            <v>99</v>
          </cell>
          <cell r="F278" t="str">
            <v>FOXBOROUGH</v>
          </cell>
          <cell r="G278">
            <v>690</v>
          </cell>
          <cell r="H278" t="str">
            <v>KING PHILIP</v>
          </cell>
          <cell r="I278">
            <v>113.10683463353324</v>
          </cell>
          <cell r="J278">
            <v>9103</v>
          </cell>
          <cell r="K278">
            <v>1193</v>
          </cell>
          <cell r="L278">
            <v>893</v>
          </cell>
        </row>
        <row r="279">
          <cell r="A279">
            <v>447101025</v>
          </cell>
          <cell r="B279">
            <v>447101</v>
          </cell>
          <cell r="C279">
            <v>447</v>
          </cell>
          <cell r="D279" t="str">
            <v>BENJAMIN FRANKLIN CLASSICAL CHARTER PUBLIC</v>
          </cell>
          <cell r="E279">
            <v>101</v>
          </cell>
          <cell r="F279" t="str">
            <v>FRANKLIN</v>
          </cell>
          <cell r="G279">
            <v>25</v>
          </cell>
          <cell r="H279" t="str">
            <v>BELLINGHAM</v>
          </cell>
          <cell r="I279">
            <v>111.81331045924571</v>
          </cell>
          <cell r="J279">
            <v>7967</v>
          </cell>
          <cell r="K279">
            <v>941</v>
          </cell>
          <cell r="L279">
            <v>893</v>
          </cell>
        </row>
        <row r="280">
          <cell r="A280">
            <v>447101101</v>
          </cell>
          <cell r="B280">
            <v>447101</v>
          </cell>
          <cell r="C280">
            <v>447</v>
          </cell>
          <cell r="D280" t="str">
            <v>BENJAMIN FRANKLIN CLASSICAL CHARTER PUBLIC</v>
          </cell>
          <cell r="E280">
            <v>101</v>
          </cell>
          <cell r="F280" t="str">
            <v>FRANKLIN</v>
          </cell>
          <cell r="G280">
            <v>101</v>
          </cell>
          <cell r="H280" t="str">
            <v>FRANKLIN</v>
          </cell>
          <cell r="I280">
            <v>107.8348750790026</v>
          </cell>
          <cell r="J280">
            <v>8223</v>
          </cell>
          <cell r="K280">
            <v>644</v>
          </cell>
          <cell r="L280">
            <v>893</v>
          </cell>
        </row>
        <row r="281">
          <cell r="A281">
            <v>447101167</v>
          </cell>
          <cell r="B281">
            <v>447101</v>
          </cell>
          <cell r="C281">
            <v>447</v>
          </cell>
          <cell r="D281" t="str">
            <v>BENJAMIN FRANKLIN CLASSICAL CHARTER PUBLIC</v>
          </cell>
          <cell r="E281">
            <v>101</v>
          </cell>
          <cell r="F281" t="str">
            <v>FRANKLIN</v>
          </cell>
          <cell r="G281">
            <v>167</v>
          </cell>
          <cell r="H281" t="str">
            <v>MANSFIELD</v>
          </cell>
          <cell r="I281">
            <v>104.28025738064481</v>
          </cell>
          <cell r="J281">
            <v>7997</v>
          </cell>
          <cell r="K281">
            <v>342</v>
          </cell>
          <cell r="L281">
            <v>893</v>
          </cell>
        </row>
        <row r="282">
          <cell r="A282">
            <v>447101177</v>
          </cell>
          <cell r="B282">
            <v>447101</v>
          </cell>
          <cell r="C282">
            <v>447</v>
          </cell>
          <cell r="D282" t="str">
            <v>BENJAMIN FRANKLIN CLASSICAL CHARTER PUBLIC</v>
          </cell>
          <cell r="E282">
            <v>101</v>
          </cell>
          <cell r="F282" t="str">
            <v>FRANKLIN</v>
          </cell>
          <cell r="G282">
            <v>177</v>
          </cell>
          <cell r="H282" t="str">
            <v>MEDWAY</v>
          </cell>
          <cell r="I282">
            <v>122.09028683894347</v>
          </cell>
          <cell r="J282">
            <v>8018</v>
          </cell>
          <cell r="K282">
            <v>1771</v>
          </cell>
          <cell r="L282">
            <v>893</v>
          </cell>
        </row>
        <row r="283">
          <cell r="A283">
            <v>447101185</v>
          </cell>
          <cell r="B283">
            <v>447101</v>
          </cell>
          <cell r="C283">
            <v>447</v>
          </cell>
          <cell r="D283" t="str">
            <v>BENJAMIN FRANKLIN CLASSICAL CHARTER PUBLIC</v>
          </cell>
          <cell r="E283">
            <v>101</v>
          </cell>
          <cell r="F283" t="str">
            <v>FRANKLIN</v>
          </cell>
          <cell r="G283">
            <v>185</v>
          </cell>
          <cell r="H283" t="str">
            <v>MILFORD</v>
          </cell>
          <cell r="I283">
            <v>110.10916614835938</v>
          </cell>
          <cell r="J283">
            <v>8084</v>
          </cell>
          <cell r="K283">
            <v>817</v>
          </cell>
          <cell r="L283">
            <v>893</v>
          </cell>
        </row>
        <row r="284">
          <cell r="A284">
            <v>447101187</v>
          </cell>
          <cell r="B284">
            <v>447101</v>
          </cell>
          <cell r="C284">
            <v>447</v>
          </cell>
          <cell r="D284" t="str">
            <v>BENJAMIN FRANKLIN CLASSICAL CHARTER PUBLIC</v>
          </cell>
          <cell r="E284">
            <v>101</v>
          </cell>
          <cell r="F284" t="str">
            <v>FRANKLIN</v>
          </cell>
          <cell r="G284">
            <v>187</v>
          </cell>
          <cell r="H284" t="str">
            <v>MILLIS</v>
          </cell>
          <cell r="I284">
            <v>114.16941065480405</v>
          </cell>
          <cell r="J284">
            <v>8035</v>
          </cell>
          <cell r="K284">
            <v>1139</v>
          </cell>
          <cell r="L284">
            <v>893</v>
          </cell>
        </row>
        <row r="285">
          <cell r="A285">
            <v>447101208</v>
          </cell>
          <cell r="B285">
            <v>447101</v>
          </cell>
          <cell r="C285">
            <v>447</v>
          </cell>
          <cell r="D285" t="str">
            <v>BENJAMIN FRANKLIN CLASSICAL CHARTER PUBLIC</v>
          </cell>
          <cell r="E285">
            <v>101</v>
          </cell>
          <cell r="F285" t="str">
            <v>FRANKLIN</v>
          </cell>
          <cell r="G285">
            <v>208</v>
          </cell>
          <cell r="H285" t="str">
            <v>NORFOLK</v>
          </cell>
          <cell r="I285">
            <v>133.68688028134133</v>
          </cell>
          <cell r="J285">
            <v>7846</v>
          </cell>
          <cell r="K285">
            <v>2643</v>
          </cell>
          <cell r="L285">
            <v>893</v>
          </cell>
        </row>
        <row r="286">
          <cell r="A286">
            <v>447101212</v>
          </cell>
          <cell r="B286">
            <v>447101</v>
          </cell>
          <cell r="C286">
            <v>447</v>
          </cell>
          <cell r="D286" t="str">
            <v>BENJAMIN FRANKLIN CLASSICAL CHARTER PUBLIC</v>
          </cell>
          <cell r="E286">
            <v>101</v>
          </cell>
          <cell r="F286" t="str">
            <v>FRANKLIN</v>
          </cell>
          <cell r="G286">
            <v>212</v>
          </cell>
          <cell r="H286" t="str">
            <v>NORTH ATTLEBOROUGH</v>
          </cell>
          <cell r="I286">
            <v>105.69583619917809</v>
          </cell>
          <cell r="J286">
            <v>7846</v>
          </cell>
          <cell r="K286">
            <v>447</v>
          </cell>
          <cell r="L286">
            <v>893</v>
          </cell>
        </row>
        <row r="287">
          <cell r="A287">
            <v>447101350</v>
          </cell>
          <cell r="B287">
            <v>447101</v>
          </cell>
          <cell r="C287">
            <v>447</v>
          </cell>
          <cell r="D287" t="str">
            <v>BENJAMIN FRANKLIN CLASSICAL CHARTER PUBLIC</v>
          </cell>
          <cell r="E287">
            <v>101</v>
          </cell>
          <cell r="F287" t="str">
            <v>FRANKLIN</v>
          </cell>
          <cell r="G287">
            <v>350</v>
          </cell>
          <cell r="H287" t="str">
            <v>WRENTHAM</v>
          </cell>
          <cell r="I287">
            <v>119.73242214781239</v>
          </cell>
          <cell r="J287">
            <v>7846</v>
          </cell>
          <cell r="K287">
            <v>1548</v>
          </cell>
          <cell r="L287">
            <v>893</v>
          </cell>
        </row>
        <row r="288">
          <cell r="A288">
            <v>447101622</v>
          </cell>
          <cell r="B288">
            <v>447101</v>
          </cell>
          <cell r="C288">
            <v>447</v>
          </cell>
          <cell r="D288" t="str">
            <v>BENJAMIN FRANKLIN CLASSICAL CHARTER PUBLIC</v>
          </cell>
          <cell r="E288">
            <v>101</v>
          </cell>
          <cell r="F288" t="str">
            <v>FRANKLIN</v>
          </cell>
          <cell r="G288">
            <v>622</v>
          </cell>
          <cell r="H288" t="str">
            <v>BLACKSTONE MILLVILLE</v>
          </cell>
          <cell r="I288">
            <v>106.75645152076139</v>
          </cell>
          <cell r="J288">
            <v>7972</v>
          </cell>
          <cell r="K288">
            <v>539</v>
          </cell>
          <cell r="L288">
            <v>893</v>
          </cell>
        </row>
        <row r="289">
          <cell r="A289">
            <v>447101625</v>
          </cell>
          <cell r="B289">
            <v>447101</v>
          </cell>
          <cell r="C289">
            <v>447</v>
          </cell>
          <cell r="D289" t="str">
            <v>BENJAMIN FRANKLIN CLASSICAL CHARTER PUBLIC</v>
          </cell>
          <cell r="E289">
            <v>101</v>
          </cell>
          <cell r="F289" t="str">
            <v>FRANKLIN</v>
          </cell>
          <cell r="G289">
            <v>625</v>
          </cell>
          <cell r="H289" t="str">
            <v>BRIDGEWATER RAYNHAM</v>
          </cell>
          <cell r="I289">
            <v>113.25210095349985</v>
          </cell>
          <cell r="J289">
            <v>7846</v>
          </cell>
          <cell r="K289">
            <v>1040</v>
          </cell>
          <cell r="L289">
            <v>893</v>
          </cell>
        </row>
        <row r="290">
          <cell r="A290">
            <v>447101690</v>
          </cell>
          <cell r="B290">
            <v>447101</v>
          </cell>
          <cell r="C290">
            <v>447</v>
          </cell>
          <cell r="D290" t="str">
            <v>BENJAMIN FRANKLIN CLASSICAL CHARTER PUBLIC</v>
          </cell>
          <cell r="E290">
            <v>101</v>
          </cell>
          <cell r="F290" t="str">
            <v>FRANKLIN</v>
          </cell>
          <cell r="G290">
            <v>690</v>
          </cell>
          <cell r="H290" t="str">
            <v>KING PHILIP</v>
          </cell>
          <cell r="I290">
            <v>113.10683463353324</v>
          </cell>
          <cell r="J290">
            <v>7846</v>
          </cell>
          <cell r="K290">
            <v>1028</v>
          </cell>
          <cell r="L290">
            <v>893</v>
          </cell>
        </row>
        <row r="291">
          <cell r="A291">
            <v>447101710</v>
          </cell>
          <cell r="B291">
            <v>447101</v>
          </cell>
          <cell r="C291">
            <v>447</v>
          </cell>
          <cell r="D291" t="str">
            <v>BENJAMIN FRANKLIN CLASSICAL CHARTER PUBLIC</v>
          </cell>
          <cell r="E291">
            <v>101</v>
          </cell>
          <cell r="F291" t="str">
            <v>FRANKLIN</v>
          </cell>
          <cell r="G291">
            <v>710</v>
          </cell>
          <cell r="H291" t="str">
            <v>MENDON UPTON</v>
          </cell>
          <cell r="I291">
            <v>114.63342637409501</v>
          </cell>
          <cell r="J291">
            <v>7846</v>
          </cell>
          <cell r="K291">
            <v>1148</v>
          </cell>
          <cell r="L291">
            <v>893</v>
          </cell>
        </row>
        <row r="292">
          <cell r="A292">
            <v>448107107</v>
          </cell>
          <cell r="B292">
            <v>448107</v>
          </cell>
          <cell r="C292">
            <v>448</v>
          </cell>
          <cell r="D292" t="str">
            <v>GLOUCESTER COMMUNITY ARTS</v>
          </cell>
          <cell r="E292">
            <v>107</v>
          </cell>
          <cell r="F292" t="str">
            <v>GLOUCESTER</v>
          </cell>
          <cell r="G292">
            <v>107</v>
          </cell>
          <cell r="H292" t="str">
            <v>GLOUCESTER</v>
          </cell>
          <cell r="I292">
            <v>120.6800197320544</v>
          </cell>
          <cell r="J292">
            <v>9118</v>
          </cell>
          <cell r="K292">
            <v>1886</v>
          </cell>
          <cell r="L292">
            <v>893</v>
          </cell>
        </row>
        <row r="293">
          <cell r="A293">
            <v>448107252</v>
          </cell>
          <cell r="B293">
            <v>448107</v>
          </cell>
          <cell r="C293">
            <v>448</v>
          </cell>
          <cell r="D293" t="str">
            <v>GLOUCESTER COMMUNITY ARTS</v>
          </cell>
          <cell r="E293">
            <v>107</v>
          </cell>
          <cell r="F293" t="str">
            <v>GLOUCESTER</v>
          </cell>
          <cell r="G293">
            <v>252</v>
          </cell>
          <cell r="H293" t="str">
            <v>ROCKPORT</v>
          </cell>
          <cell r="I293">
            <v>166.32137226045543</v>
          </cell>
          <cell r="J293">
            <v>7814</v>
          </cell>
          <cell r="K293">
            <v>5182</v>
          </cell>
          <cell r="L293">
            <v>893</v>
          </cell>
        </row>
        <row r="294">
          <cell r="A294">
            <v>448107698</v>
          </cell>
          <cell r="B294">
            <v>448107</v>
          </cell>
          <cell r="C294">
            <v>448</v>
          </cell>
          <cell r="D294" t="str">
            <v>GLOUCESTER COMMUNITY ARTS</v>
          </cell>
          <cell r="E294">
            <v>107</v>
          </cell>
          <cell r="F294" t="str">
            <v>GLOUCESTER</v>
          </cell>
          <cell r="G294">
            <v>698</v>
          </cell>
          <cell r="H294" t="str">
            <v>MANCHESTER ESSEX</v>
          </cell>
          <cell r="I294">
            <v>152.48024906949288</v>
          </cell>
          <cell r="J294">
            <v>8003</v>
          </cell>
          <cell r="K294">
            <v>4200</v>
          </cell>
          <cell r="L294">
            <v>893</v>
          </cell>
        </row>
        <row r="295">
          <cell r="A295">
            <v>449035035</v>
          </cell>
          <cell r="B295">
            <v>449035</v>
          </cell>
          <cell r="C295">
            <v>449</v>
          </cell>
          <cell r="D295" t="str">
            <v>BOSTON COLLEGIATE</v>
          </cell>
          <cell r="E295">
            <v>35</v>
          </cell>
          <cell r="F295" t="str">
            <v>BOSTON</v>
          </cell>
          <cell r="G295">
            <v>35</v>
          </cell>
          <cell r="H295" t="str">
            <v>BOSTON</v>
          </cell>
          <cell r="I295">
            <v>114.92582617034319</v>
          </cell>
          <cell r="J295">
            <v>10097</v>
          </cell>
          <cell r="K295">
            <v>1507</v>
          </cell>
          <cell r="L295">
            <v>893</v>
          </cell>
        </row>
        <row r="296">
          <cell r="A296">
            <v>449035189</v>
          </cell>
          <cell r="B296">
            <v>449035</v>
          </cell>
          <cell r="C296">
            <v>449</v>
          </cell>
          <cell r="D296" t="str">
            <v>BOSTON COLLEGIATE</v>
          </cell>
          <cell r="E296">
            <v>35</v>
          </cell>
          <cell r="F296" t="str">
            <v>BOSTON</v>
          </cell>
          <cell r="G296">
            <v>189</v>
          </cell>
          <cell r="H296" t="str">
            <v>MILTON</v>
          </cell>
          <cell r="I296">
            <v>119.92942532251878</v>
          </cell>
          <cell r="J296">
            <v>8017</v>
          </cell>
          <cell r="K296">
            <v>1598</v>
          </cell>
          <cell r="L296">
            <v>893</v>
          </cell>
        </row>
        <row r="297">
          <cell r="A297">
            <v>449035243</v>
          </cell>
          <cell r="B297">
            <v>449035</v>
          </cell>
          <cell r="C297">
            <v>449</v>
          </cell>
          <cell r="D297" t="str">
            <v>BOSTON COLLEGIATE</v>
          </cell>
          <cell r="E297">
            <v>35</v>
          </cell>
          <cell r="F297" t="str">
            <v>BOSTON</v>
          </cell>
          <cell r="G297">
            <v>243</v>
          </cell>
          <cell r="H297" t="str">
            <v>QUINCY</v>
          </cell>
          <cell r="I297">
            <v>117.88207423906304</v>
          </cell>
          <cell r="J297">
            <v>11762</v>
          </cell>
          <cell r="K297">
            <v>2103</v>
          </cell>
          <cell r="L297">
            <v>893</v>
          </cell>
        </row>
        <row r="298">
          <cell r="A298">
            <v>449035285</v>
          </cell>
          <cell r="B298">
            <v>449035</v>
          </cell>
          <cell r="C298">
            <v>449</v>
          </cell>
          <cell r="D298" t="str">
            <v>BOSTON COLLEGIATE</v>
          </cell>
          <cell r="E298">
            <v>35</v>
          </cell>
          <cell r="F298" t="str">
            <v>BOSTON</v>
          </cell>
          <cell r="G298">
            <v>285</v>
          </cell>
          <cell r="H298" t="str">
            <v>STOUGHTON</v>
          </cell>
          <cell r="I298">
            <v>113.47611078016399</v>
          </cell>
          <cell r="J298">
            <v>9083</v>
          </cell>
          <cell r="K298">
            <v>1224</v>
          </cell>
          <cell r="L298">
            <v>893</v>
          </cell>
        </row>
        <row r="299">
          <cell r="A299">
            <v>449035336</v>
          </cell>
          <cell r="B299">
            <v>449035</v>
          </cell>
          <cell r="C299">
            <v>449</v>
          </cell>
          <cell r="D299" t="str">
            <v>BOSTON COLLEGIATE</v>
          </cell>
          <cell r="E299">
            <v>35</v>
          </cell>
          <cell r="F299" t="str">
            <v>BOSTON</v>
          </cell>
          <cell r="G299">
            <v>336</v>
          </cell>
          <cell r="H299" t="str">
            <v>WEYMOUTH</v>
          </cell>
          <cell r="I299">
            <v>100</v>
          </cell>
          <cell r="J299">
            <v>11565</v>
          </cell>
          <cell r="K299">
            <v>0</v>
          </cell>
          <cell r="L299">
            <v>893</v>
          </cell>
        </row>
        <row r="300">
          <cell r="A300">
            <v>450340024</v>
          </cell>
          <cell r="B300">
            <v>450340</v>
          </cell>
          <cell r="C300">
            <v>450</v>
          </cell>
          <cell r="D300" t="str">
            <v>HILLTOWN COOPERATIVE CHARTER PUBLIC</v>
          </cell>
          <cell r="E300">
            <v>340</v>
          </cell>
          <cell r="F300" t="str">
            <v>WILLIAMSBURG</v>
          </cell>
          <cell r="G300">
            <v>24</v>
          </cell>
          <cell r="H300" t="str">
            <v>BELCHERTOWN</v>
          </cell>
          <cell r="I300">
            <v>106.19649934091677</v>
          </cell>
          <cell r="J300">
            <v>7958</v>
          </cell>
          <cell r="K300">
            <v>493</v>
          </cell>
          <cell r="L300">
            <v>893</v>
          </cell>
        </row>
        <row r="301">
          <cell r="A301">
            <v>450340068</v>
          </cell>
          <cell r="B301">
            <v>450340</v>
          </cell>
          <cell r="C301">
            <v>450</v>
          </cell>
          <cell r="D301" t="str">
            <v>HILLTOWN COOPERATIVE CHARTER PUBLIC</v>
          </cell>
          <cell r="E301">
            <v>340</v>
          </cell>
          <cell r="F301" t="str">
            <v>WILLIAMSBURG</v>
          </cell>
          <cell r="G301">
            <v>68</v>
          </cell>
          <cell r="H301" t="str">
            <v>CONWAY</v>
          </cell>
          <cell r="I301">
            <v>149.93104686217808</v>
          </cell>
          <cell r="J301">
            <v>7958</v>
          </cell>
          <cell r="K301">
            <v>3974</v>
          </cell>
          <cell r="L301">
            <v>893</v>
          </cell>
        </row>
        <row r="302">
          <cell r="A302">
            <v>450340086</v>
          </cell>
          <cell r="B302">
            <v>450340</v>
          </cell>
          <cell r="C302">
            <v>450</v>
          </cell>
          <cell r="D302" t="str">
            <v>HILLTOWN COOPERATIVE CHARTER PUBLIC</v>
          </cell>
          <cell r="E302">
            <v>340</v>
          </cell>
          <cell r="F302" t="str">
            <v>WILLIAMSBURG</v>
          </cell>
          <cell r="G302">
            <v>86</v>
          </cell>
          <cell r="H302" t="str">
            <v>EASTHAMPTON</v>
          </cell>
          <cell r="I302">
            <v>111.72498735636887</v>
          </cell>
          <cell r="J302">
            <v>8385</v>
          </cell>
          <cell r="K302">
            <v>983</v>
          </cell>
          <cell r="L302">
            <v>893</v>
          </cell>
        </row>
        <row r="303">
          <cell r="A303">
            <v>450340117</v>
          </cell>
          <cell r="B303">
            <v>450340</v>
          </cell>
          <cell r="C303">
            <v>450</v>
          </cell>
          <cell r="D303" t="str">
            <v>HILLTOWN COOPERATIVE CHARTER PUBLIC</v>
          </cell>
          <cell r="E303">
            <v>340</v>
          </cell>
          <cell r="F303" t="str">
            <v>WILLIAMSBURG</v>
          </cell>
          <cell r="G303">
            <v>117</v>
          </cell>
          <cell r="H303" t="str">
            <v>HADLEY</v>
          </cell>
          <cell r="I303">
            <v>116.2824245793208</v>
          </cell>
          <cell r="J303">
            <v>8949</v>
          </cell>
          <cell r="K303">
            <v>1457</v>
          </cell>
          <cell r="L303">
            <v>893</v>
          </cell>
        </row>
        <row r="304">
          <cell r="A304">
            <v>450340127</v>
          </cell>
          <cell r="B304">
            <v>450340</v>
          </cell>
          <cell r="C304">
            <v>450</v>
          </cell>
          <cell r="D304" t="str">
            <v>HILLTOWN COOPERATIVE CHARTER PUBLIC</v>
          </cell>
          <cell r="E304">
            <v>340</v>
          </cell>
          <cell r="F304" t="str">
            <v>WILLIAMSBURG</v>
          </cell>
          <cell r="G304">
            <v>127</v>
          </cell>
          <cell r="H304" t="str">
            <v>HATFIELD</v>
          </cell>
          <cell r="I304">
            <v>137.8753362819128</v>
          </cell>
          <cell r="J304">
            <v>7958</v>
          </cell>
          <cell r="K304">
            <v>3014</v>
          </cell>
          <cell r="L304">
            <v>893</v>
          </cell>
        </row>
        <row r="305">
          <cell r="A305">
            <v>450340137</v>
          </cell>
          <cell r="B305">
            <v>450340</v>
          </cell>
          <cell r="C305">
            <v>450</v>
          </cell>
          <cell r="D305" t="str">
            <v>HILLTOWN COOPERATIVE CHARTER PUBLIC</v>
          </cell>
          <cell r="E305">
            <v>340</v>
          </cell>
          <cell r="F305" t="str">
            <v>WILLIAMSBURG</v>
          </cell>
          <cell r="G305">
            <v>137</v>
          </cell>
          <cell r="H305" t="str">
            <v>HOLYOKE</v>
          </cell>
          <cell r="I305">
            <v>104.00767098118493</v>
          </cell>
          <cell r="J305">
            <v>7958</v>
          </cell>
          <cell r="K305">
            <v>319</v>
          </cell>
          <cell r="L305">
            <v>893</v>
          </cell>
        </row>
        <row r="306">
          <cell r="A306">
            <v>450340210</v>
          </cell>
          <cell r="B306">
            <v>450340</v>
          </cell>
          <cell r="C306">
            <v>450</v>
          </cell>
          <cell r="D306" t="str">
            <v>HILLTOWN COOPERATIVE CHARTER PUBLIC</v>
          </cell>
          <cell r="E306">
            <v>340</v>
          </cell>
          <cell r="F306" t="str">
            <v>WILLIAMSBURG</v>
          </cell>
          <cell r="G306">
            <v>210</v>
          </cell>
          <cell r="H306" t="str">
            <v>NORTHAMPTON</v>
          </cell>
          <cell r="I306">
            <v>119.04686916163105</v>
          </cell>
          <cell r="J306">
            <v>8570</v>
          </cell>
          <cell r="K306">
            <v>1632</v>
          </cell>
          <cell r="L306">
            <v>893</v>
          </cell>
        </row>
        <row r="307">
          <cell r="A307">
            <v>450340278</v>
          </cell>
          <cell r="B307">
            <v>450340</v>
          </cell>
          <cell r="C307">
            <v>450</v>
          </cell>
          <cell r="D307" t="str">
            <v>HILLTOWN COOPERATIVE CHARTER PUBLIC</v>
          </cell>
          <cell r="E307">
            <v>340</v>
          </cell>
          <cell r="F307" t="str">
            <v>WILLIAMSBURG</v>
          </cell>
          <cell r="G307">
            <v>278</v>
          </cell>
          <cell r="H307" t="str">
            <v>SOUTH HADLEY</v>
          </cell>
          <cell r="I307">
            <v>122.28676819690698</v>
          </cell>
          <cell r="J307">
            <v>7915</v>
          </cell>
          <cell r="K307">
            <v>1764</v>
          </cell>
          <cell r="L307">
            <v>893</v>
          </cell>
        </row>
        <row r="308">
          <cell r="A308">
            <v>450340327</v>
          </cell>
          <cell r="B308">
            <v>450340</v>
          </cell>
          <cell r="C308">
            <v>450</v>
          </cell>
          <cell r="D308" t="str">
            <v>HILLTOWN COOPERATIVE CHARTER PUBLIC</v>
          </cell>
          <cell r="E308">
            <v>340</v>
          </cell>
          <cell r="F308" t="str">
            <v>WILLIAMSBURG</v>
          </cell>
          <cell r="G308">
            <v>327</v>
          </cell>
          <cell r="H308" t="str">
            <v>WESTHAMPTON</v>
          </cell>
          <cell r="I308">
            <v>150.9139077352761</v>
          </cell>
          <cell r="J308">
            <v>10958</v>
          </cell>
          <cell r="K308">
            <v>5579</v>
          </cell>
          <cell r="L308">
            <v>893</v>
          </cell>
        </row>
        <row r="309">
          <cell r="A309">
            <v>450340337</v>
          </cell>
          <cell r="B309">
            <v>450340</v>
          </cell>
          <cell r="C309">
            <v>450</v>
          </cell>
          <cell r="D309" t="str">
            <v>HILLTOWN COOPERATIVE CHARTER PUBLIC</v>
          </cell>
          <cell r="E309">
            <v>340</v>
          </cell>
          <cell r="F309" t="str">
            <v>WILLIAMSBURG</v>
          </cell>
          <cell r="G309">
            <v>337</v>
          </cell>
          <cell r="H309" t="str">
            <v>WHATELY</v>
          </cell>
          <cell r="I309">
            <v>247.74784578097476</v>
          </cell>
          <cell r="J309">
            <v>7958</v>
          </cell>
          <cell r="K309">
            <v>11758</v>
          </cell>
          <cell r="L309">
            <v>893</v>
          </cell>
        </row>
        <row r="310">
          <cell r="A310">
            <v>450340340</v>
          </cell>
          <cell r="B310">
            <v>450340</v>
          </cell>
          <cell r="C310">
            <v>450</v>
          </cell>
          <cell r="D310" t="str">
            <v>HILLTOWN COOPERATIVE CHARTER PUBLIC</v>
          </cell>
          <cell r="E310">
            <v>340</v>
          </cell>
          <cell r="F310" t="str">
            <v>WILLIAMSBURG</v>
          </cell>
          <cell r="G310">
            <v>340</v>
          </cell>
          <cell r="H310" t="str">
            <v>WILLIAMSBURG</v>
          </cell>
          <cell r="I310">
            <v>140.8283763918839</v>
          </cell>
          <cell r="J310">
            <v>8283</v>
          </cell>
          <cell r="K310">
            <v>3382</v>
          </cell>
          <cell r="L310">
            <v>893</v>
          </cell>
        </row>
        <row r="311">
          <cell r="A311">
            <v>450340632</v>
          </cell>
          <cell r="B311">
            <v>450340</v>
          </cell>
          <cell r="C311">
            <v>450</v>
          </cell>
          <cell r="D311" t="str">
            <v>HILLTOWN COOPERATIVE CHARTER PUBLIC</v>
          </cell>
          <cell r="E311">
            <v>340</v>
          </cell>
          <cell r="F311" t="str">
            <v>WILLIAMSBURG</v>
          </cell>
          <cell r="G311">
            <v>632</v>
          </cell>
          <cell r="H311" t="str">
            <v>CHESTERFIELD GOSHEN</v>
          </cell>
          <cell r="I311">
            <v>135.36009301877522</v>
          </cell>
          <cell r="J311">
            <v>9491</v>
          </cell>
          <cell r="K311">
            <v>3356</v>
          </cell>
          <cell r="L311">
            <v>893</v>
          </cell>
        </row>
        <row r="312">
          <cell r="A312">
            <v>450340635</v>
          </cell>
          <cell r="B312">
            <v>450340</v>
          </cell>
          <cell r="C312">
            <v>450</v>
          </cell>
          <cell r="D312" t="str">
            <v>HILLTOWN COOPERATIVE CHARTER PUBLIC</v>
          </cell>
          <cell r="E312">
            <v>340</v>
          </cell>
          <cell r="F312" t="str">
            <v>WILLIAMSBURG</v>
          </cell>
          <cell r="G312">
            <v>635</v>
          </cell>
          <cell r="H312" t="str">
            <v>CENTRAL BERKSHIRE</v>
          </cell>
          <cell r="I312">
            <v>128.64593913107444</v>
          </cell>
          <cell r="J312">
            <v>8808</v>
          </cell>
          <cell r="K312">
            <v>2523</v>
          </cell>
          <cell r="L312">
            <v>893</v>
          </cell>
        </row>
        <row r="313">
          <cell r="A313">
            <v>450340672</v>
          </cell>
          <cell r="B313">
            <v>450340</v>
          </cell>
          <cell r="C313">
            <v>450</v>
          </cell>
          <cell r="D313" t="str">
            <v>HILLTOWN COOPERATIVE CHARTER PUBLIC</v>
          </cell>
          <cell r="E313">
            <v>340</v>
          </cell>
          <cell r="F313" t="str">
            <v>WILLIAMSBURG</v>
          </cell>
          <cell r="G313">
            <v>672</v>
          </cell>
          <cell r="H313" t="str">
            <v>GATEWAY</v>
          </cell>
          <cell r="I313">
            <v>126.69867304379612</v>
          </cell>
          <cell r="J313">
            <v>10933</v>
          </cell>
          <cell r="K313">
            <v>2919</v>
          </cell>
          <cell r="L313">
            <v>893</v>
          </cell>
        </row>
        <row r="314">
          <cell r="A314">
            <v>450340717</v>
          </cell>
          <cell r="B314">
            <v>450340</v>
          </cell>
          <cell r="C314">
            <v>450</v>
          </cell>
          <cell r="D314" t="str">
            <v>HILLTOWN COOPERATIVE CHARTER PUBLIC</v>
          </cell>
          <cell r="E314">
            <v>340</v>
          </cell>
          <cell r="F314" t="str">
            <v>WILLIAMSBURG</v>
          </cell>
          <cell r="G314">
            <v>717</v>
          </cell>
          <cell r="H314" t="str">
            <v>MOHAWK TRAIL</v>
          </cell>
          <cell r="I314">
            <v>141.53819683118658</v>
          </cell>
          <cell r="J314">
            <v>8330</v>
          </cell>
          <cell r="K314">
            <v>3460</v>
          </cell>
          <cell r="L314">
            <v>893</v>
          </cell>
        </row>
        <row r="315">
          <cell r="A315">
            <v>450683086</v>
          </cell>
          <cell r="B315">
            <v>450683</v>
          </cell>
          <cell r="C315">
            <v>450</v>
          </cell>
          <cell r="D315" t="str">
            <v>HILLTOWN COOPERATIVE CHARTER PUBLIC</v>
          </cell>
          <cell r="E315">
            <v>683</v>
          </cell>
          <cell r="F315" t="str">
            <v>HAMPSHIRE</v>
          </cell>
          <cell r="G315">
            <v>86</v>
          </cell>
          <cell r="H315" t="str">
            <v>EASTHAMPTON</v>
          </cell>
          <cell r="I315">
            <v>111.72498735636887</v>
          </cell>
          <cell r="J315">
            <v>8706</v>
          </cell>
          <cell r="K315">
            <v>1021</v>
          </cell>
          <cell r="L315">
            <v>893</v>
          </cell>
        </row>
        <row r="316">
          <cell r="A316">
            <v>450683137</v>
          </cell>
          <cell r="B316">
            <v>450683</v>
          </cell>
          <cell r="C316">
            <v>450</v>
          </cell>
          <cell r="D316" t="str">
            <v>HILLTOWN COOPERATIVE CHARTER PUBLIC</v>
          </cell>
          <cell r="E316">
            <v>683</v>
          </cell>
          <cell r="F316" t="str">
            <v>HAMPSHIRE</v>
          </cell>
          <cell r="G316">
            <v>137</v>
          </cell>
          <cell r="H316" t="str">
            <v>HOLYOKE</v>
          </cell>
          <cell r="I316">
            <v>104.00767098118493</v>
          </cell>
          <cell r="J316">
            <v>7592</v>
          </cell>
          <cell r="K316">
            <v>304</v>
          </cell>
          <cell r="L316">
            <v>893</v>
          </cell>
        </row>
        <row r="317">
          <cell r="A317">
            <v>450683210</v>
          </cell>
          <cell r="B317">
            <v>450683</v>
          </cell>
          <cell r="C317">
            <v>450</v>
          </cell>
          <cell r="D317" t="str">
            <v>HILLTOWN COOPERATIVE CHARTER PUBLIC</v>
          </cell>
          <cell r="E317">
            <v>683</v>
          </cell>
          <cell r="F317" t="str">
            <v>HAMPSHIRE</v>
          </cell>
          <cell r="G317">
            <v>210</v>
          </cell>
          <cell r="H317" t="str">
            <v>NORTHAMPTON</v>
          </cell>
          <cell r="I317">
            <v>119.04686916163105</v>
          </cell>
          <cell r="J317">
            <v>7910</v>
          </cell>
          <cell r="K317">
            <v>1507</v>
          </cell>
          <cell r="L317">
            <v>893</v>
          </cell>
        </row>
        <row r="318">
          <cell r="A318">
            <v>450683605</v>
          </cell>
          <cell r="B318">
            <v>450683</v>
          </cell>
          <cell r="C318">
            <v>450</v>
          </cell>
          <cell r="D318" t="str">
            <v>HILLTOWN COOPERATIVE CHARTER PUBLIC</v>
          </cell>
          <cell r="E318">
            <v>683</v>
          </cell>
          <cell r="F318" t="str">
            <v>HAMPSHIRE</v>
          </cell>
          <cell r="G318">
            <v>605</v>
          </cell>
          <cell r="H318" t="str">
            <v>AMHERST PELHAM</v>
          </cell>
          <cell r="I318">
            <v>162.49198043206465</v>
          </cell>
          <cell r="J318">
            <v>7592</v>
          </cell>
          <cell r="K318">
            <v>4744</v>
          </cell>
          <cell r="L318">
            <v>893</v>
          </cell>
        </row>
        <row r="319">
          <cell r="A319">
            <v>450683635</v>
          </cell>
          <cell r="B319">
            <v>450683</v>
          </cell>
          <cell r="C319">
            <v>450</v>
          </cell>
          <cell r="D319" t="str">
            <v>HILLTOWN COOPERATIVE CHARTER PUBLIC</v>
          </cell>
          <cell r="E319">
            <v>683</v>
          </cell>
          <cell r="F319" t="str">
            <v>HAMPSHIRE</v>
          </cell>
          <cell r="G319">
            <v>635</v>
          </cell>
          <cell r="H319" t="str">
            <v>CENTRAL BERKSHIRE</v>
          </cell>
          <cell r="I319">
            <v>128.64593913107444</v>
          </cell>
          <cell r="J319">
            <v>9262</v>
          </cell>
          <cell r="K319">
            <v>2653</v>
          </cell>
          <cell r="L319">
            <v>893</v>
          </cell>
        </row>
        <row r="320">
          <cell r="A320">
            <v>450683683</v>
          </cell>
          <cell r="B320">
            <v>450683</v>
          </cell>
          <cell r="C320">
            <v>450</v>
          </cell>
          <cell r="D320" t="str">
            <v>HILLTOWN COOPERATIVE CHARTER PUBLIC</v>
          </cell>
          <cell r="E320">
            <v>683</v>
          </cell>
          <cell r="F320" t="str">
            <v>HAMPSHIRE</v>
          </cell>
          <cell r="G320">
            <v>683</v>
          </cell>
          <cell r="H320" t="str">
            <v>HAMPSHIRE</v>
          </cell>
          <cell r="I320">
            <v>131.18320215432755</v>
          </cell>
          <cell r="J320">
            <v>7592</v>
          </cell>
          <cell r="K320">
            <v>2367</v>
          </cell>
          <cell r="L320">
            <v>893</v>
          </cell>
        </row>
        <row r="321">
          <cell r="A321">
            <v>450683717</v>
          </cell>
          <cell r="B321">
            <v>450683</v>
          </cell>
          <cell r="C321">
            <v>450</v>
          </cell>
          <cell r="D321" t="str">
            <v>HILLTOWN COOPERATIVE CHARTER PUBLIC</v>
          </cell>
          <cell r="E321">
            <v>683</v>
          </cell>
          <cell r="F321" t="str">
            <v>HAMPSHIRE</v>
          </cell>
          <cell r="G321">
            <v>717</v>
          </cell>
          <cell r="H321" t="str">
            <v>MOHAWK TRAIL</v>
          </cell>
          <cell r="I321">
            <v>141.53819683118658</v>
          </cell>
          <cell r="J321">
            <v>7592</v>
          </cell>
          <cell r="K321">
            <v>3154</v>
          </cell>
          <cell r="L321">
            <v>893</v>
          </cell>
        </row>
        <row r="322">
          <cell r="A322">
            <v>453137005</v>
          </cell>
          <cell r="B322">
            <v>453137</v>
          </cell>
          <cell r="C322">
            <v>453</v>
          </cell>
          <cell r="D322" t="str">
            <v>HOLYOKE COMMUNITY</v>
          </cell>
          <cell r="E322">
            <v>137</v>
          </cell>
          <cell r="F322" t="str">
            <v>HOLYOKE</v>
          </cell>
          <cell r="G322">
            <v>5</v>
          </cell>
          <cell r="H322" t="str">
            <v>AGAWAM</v>
          </cell>
          <cell r="I322">
            <v>116.35918186753943</v>
          </cell>
          <cell r="J322">
            <v>11299</v>
          </cell>
          <cell r="K322">
            <v>1848</v>
          </cell>
          <cell r="L322">
            <v>893</v>
          </cell>
        </row>
        <row r="323">
          <cell r="A323">
            <v>453137061</v>
          </cell>
          <cell r="B323">
            <v>453137</v>
          </cell>
          <cell r="C323">
            <v>453</v>
          </cell>
          <cell r="D323" t="str">
            <v>HOLYOKE COMMUNITY</v>
          </cell>
          <cell r="E323">
            <v>137</v>
          </cell>
          <cell r="F323" t="str">
            <v>HOLYOKE</v>
          </cell>
          <cell r="G323">
            <v>61</v>
          </cell>
          <cell r="H323" t="str">
            <v>CHICOPEE</v>
          </cell>
          <cell r="I323">
            <v>101.6039306660703</v>
          </cell>
          <cell r="J323">
            <v>10960</v>
          </cell>
          <cell r="K323">
            <v>176</v>
          </cell>
          <cell r="L323">
            <v>893</v>
          </cell>
        </row>
        <row r="324">
          <cell r="A324">
            <v>453137086</v>
          </cell>
          <cell r="B324">
            <v>453137</v>
          </cell>
          <cell r="C324">
            <v>453</v>
          </cell>
          <cell r="D324" t="str">
            <v>HOLYOKE COMMUNITY</v>
          </cell>
          <cell r="E324">
            <v>137</v>
          </cell>
          <cell r="F324" t="str">
            <v>HOLYOKE</v>
          </cell>
          <cell r="G324">
            <v>86</v>
          </cell>
          <cell r="H324" t="str">
            <v>EASTHAMPTON</v>
          </cell>
          <cell r="I324">
            <v>111.72498735636887</v>
          </cell>
          <cell r="J324">
            <v>11299</v>
          </cell>
          <cell r="K324">
            <v>1325</v>
          </cell>
          <cell r="L324">
            <v>893</v>
          </cell>
        </row>
        <row r="325">
          <cell r="A325">
            <v>453137137</v>
          </cell>
          <cell r="B325">
            <v>453137</v>
          </cell>
          <cell r="C325">
            <v>453</v>
          </cell>
          <cell r="D325" t="str">
            <v>HOLYOKE COMMUNITY</v>
          </cell>
          <cell r="E325">
            <v>137</v>
          </cell>
          <cell r="F325" t="str">
            <v>HOLYOKE</v>
          </cell>
          <cell r="G325">
            <v>137</v>
          </cell>
          <cell r="H325" t="str">
            <v>HOLYOKE</v>
          </cell>
          <cell r="I325">
            <v>104.00767098118493</v>
          </cell>
          <cell r="J325">
            <v>10620</v>
          </cell>
          <cell r="K325">
            <v>426</v>
          </cell>
          <cell r="L325">
            <v>893</v>
          </cell>
        </row>
        <row r="326">
          <cell r="A326">
            <v>453137278</v>
          </cell>
          <cell r="B326">
            <v>453137</v>
          </cell>
          <cell r="C326">
            <v>453</v>
          </cell>
          <cell r="D326" t="str">
            <v>HOLYOKE COMMUNITY</v>
          </cell>
          <cell r="E326">
            <v>137</v>
          </cell>
          <cell r="F326" t="str">
            <v>HOLYOKE</v>
          </cell>
          <cell r="G326">
            <v>278</v>
          </cell>
          <cell r="H326" t="str">
            <v>SOUTH HADLEY</v>
          </cell>
          <cell r="I326">
            <v>122.28676819690698</v>
          </cell>
          <cell r="J326">
            <v>11299</v>
          </cell>
          <cell r="K326">
            <v>2518</v>
          </cell>
          <cell r="L326">
            <v>893</v>
          </cell>
        </row>
        <row r="327">
          <cell r="A327">
            <v>453137281</v>
          </cell>
          <cell r="B327">
            <v>453137</v>
          </cell>
          <cell r="C327">
            <v>453</v>
          </cell>
          <cell r="D327" t="str">
            <v>HOLYOKE COMMUNITY</v>
          </cell>
          <cell r="E327">
            <v>137</v>
          </cell>
          <cell r="F327" t="str">
            <v>HOLYOKE</v>
          </cell>
          <cell r="G327">
            <v>281</v>
          </cell>
          <cell r="H327" t="str">
            <v>SPRINGFIELD</v>
          </cell>
          <cell r="I327">
            <v>100.22826990123646</v>
          </cell>
          <cell r="J327">
            <v>10702</v>
          </cell>
          <cell r="K327">
            <v>24</v>
          </cell>
          <cell r="L327">
            <v>893</v>
          </cell>
        </row>
        <row r="328">
          <cell r="A328">
            <v>453137332</v>
          </cell>
          <cell r="B328">
            <v>453137</v>
          </cell>
          <cell r="C328">
            <v>453</v>
          </cell>
          <cell r="D328" t="str">
            <v>HOLYOKE COMMUNITY</v>
          </cell>
          <cell r="E328">
            <v>137</v>
          </cell>
          <cell r="F328" t="str">
            <v>HOLYOKE</v>
          </cell>
          <cell r="G328">
            <v>332</v>
          </cell>
          <cell r="H328" t="str">
            <v>WEST SPRINGFIELD</v>
          </cell>
          <cell r="I328">
            <v>107.00666128704881</v>
          </cell>
          <cell r="J328">
            <v>10285</v>
          </cell>
          <cell r="K328">
            <v>721</v>
          </cell>
          <cell r="L328">
            <v>893</v>
          </cell>
        </row>
        <row r="329">
          <cell r="A329">
            <v>454149009</v>
          </cell>
          <cell r="B329">
            <v>454149</v>
          </cell>
          <cell r="C329">
            <v>454</v>
          </cell>
          <cell r="D329" t="str">
            <v>LAWRENCE FAMILY DEVELOPMENT</v>
          </cell>
          <cell r="E329">
            <v>149</v>
          </cell>
          <cell r="F329" t="str">
            <v>LAWRENCE</v>
          </cell>
          <cell r="G329">
            <v>9</v>
          </cell>
          <cell r="H329" t="str">
            <v>ANDOVER</v>
          </cell>
          <cell r="I329">
            <v>134.91433762586124</v>
          </cell>
          <cell r="J329">
            <v>11299</v>
          </cell>
          <cell r="K329">
            <v>3945</v>
          </cell>
          <cell r="L329">
            <v>893</v>
          </cell>
        </row>
        <row r="330">
          <cell r="A330">
            <v>454149128</v>
          </cell>
          <cell r="B330">
            <v>454149</v>
          </cell>
          <cell r="C330">
            <v>454</v>
          </cell>
          <cell r="D330" t="str">
            <v>LAWRENCE FAMILY DEVELOPMENT</v>
          </cell>
          <cell r="E330">
            <v>149</v>
          </cell>
          <cell r="F330" t="str">
            <v>LAWRENCE</v>
          </cell>
          <cell r="G330">
            <v>128</v>
          </cell>
          <cell r="H330" t="str">
            <v>HAVERHILL</v>
          </cell>
          <cell r="I330">
            <v>100.36942050886024</v>
          </cell>
          <cell r="J330">
            <v>11369</v>
          </cell>
          <cell r="K330">
            <v>42</v>
          </cell>
          <cell r="L330">
            <v>893</v>
          </cell>
        </row>
        <row r="331">
          <cell r="A331">
            <v>454149149</v>
          </cell>
          <cell r="B331">
            <v>454149</v>
          </cell>
          <cell r="C331">
            <v>454</v>
          </cell>
          <cell r="D331" t="str">
            <v>LAWRENCE FAMILY DEVELOPMENT</v>
          </cell>
          <cell r="E331">
            <v>149</v>
          </cell>
          <cell r="F331" t="str">
            <v>LAWRENCE</v>
          </cell>
          <cell r="G331">
            <v>149</v>
          </cell>
          <cell r="H331" t="str">
            <v>LAWRENCE</v>
          </cell>
          <cell r="I331">
            <v>100</v>
          </cell>
          <cell r="J331">
            <v>11300</v>
          </cell>
          <cell r="K331">
            <v>0</v>
          </cell>
          <cell r="L331">
            <v>893</v>
          </cell>
        </row>
        <row r="332">
          <cell r="A332">
            <v>454149181</v>
          </cell>
          <cell r="B332">
            <v>454149</v>
          </cell>
          <cell r="C332">
            <v>454</v>
          </cell>
          <cell r="D332" t="str">
            <v>LAWRENCE FAMILY DEVELOPMENT</v>
          </cell>
          <cell r="E332">
            <v>149</v>
          </cell>
          <cell r="F332" t="str">
            <v>LAWRENCE</v>
          </cell>
          <cell r="G332">
            <v>181</v>
          </cell>
          <cell r="H332" t="str">
            <v>METHUEN</v>
          </cell>
          <cell r="I332">
            <v>102.21146412498139</v>
          </cell>
          <cell r="J332">
            <v>10834</v>
          </cell>
          <cell r="K332">
            <v>240</v>
          </cell>
          <cell r="L332">
            <v>893</v>
          </cell>
        </row>
        <row r="333">
          <cell r="A333">
            <v>454149211</v>
          </cell>
          <cell r="B333">
            <v>454149</v>
          </cell>
          <cell r="C333">
            <v>454</v>
          </cell>
          <cell r="D333" t="str">
            <v>LAWRENCE FAMILY DEVELOPMENT</v>
          </cell>
          <cell r="E333">
            <v>149</v>
          </cell>
          <cell r="F333" t="str">
            <v>LAWRENCE</v>
          </cell>
          <cell r="G333">
            <v>211</v>
          </cell>
          <cell r="H333" t="str">
            <v>NORTH ANDOVER</v>
          </cell>
          <cell r="I333">
            <v>116.82827890781394</v>
          </cell>
          <cell r="J333">
            <v>11299</v>
          </cell>
          <cell r="K333">
            <v>1901</v>
          </cell>
          <cell r="L333">
            <v>893</v>
          </cell>
        </row>
        <row r="334">
          <cell r="A334">
            <v>455128128</v>
          </cell>
          <cell r="B334">
            <v>455128</v>
          </cell>
          <cell r="C334">
            <v>455</v>
          </cell>
          <cell r="D334" t="str">
            <v>HILL VIEW MONTESSORI CHARTER PUBLIC</v>
          </cell>
          <cell r="E334">
            <v>128</v>
          </cell>
          <cell r="F334" t="str">
            <v>HAVERHILL</v>
          </cell>
          <cell r="G334">
            <v>128</v>
          </cell>
          <cell r="H334" t="str">
            <v>HAVERHILL</v>
          </cell>
          <cell r="I334">
            <v>100.36942050886024</v>
          </cell>
          <cell r="J334">
            <v>8558</v>
          </cell>
          <cell r="K334">
            <v>32</v>
          </cell>
          <cell r="L334">
            <v>893</v>
          </cell>
        </row>
        <row r="335">
          <cell r="A335">
            <v>455128149</v>
          </cell>
          <cell r="B335">
            <v>455128</v>
          </cell>
          <cell r="C335">
            <v>455</v>
          </cell>
          <cell r="D335" t="str">
            <v>HILL VIEW MONTESSORI CHARTER PUBLIC</v>
          </cell>
          <cell r="E335">
            <v>128</v>
          </cell>
          <cell r="F335" t="str">
            <v>HAVERHILL</v>
          </cell>
          <cell r="G335">
            <v>149</v>
          </cell>
          <cell r="H335" t="str">
            <v>LAWRENCE</v>
          </cell>
          <cell r="I335">
            <v>100</v>
          </cell>
          <cell r="J335">
            <v>9445</v>
          </cell>
          <cell r="K335">
            <v>0</v>
          </cell>
          <cell r="L335">
            <v>893</v>
          </cell>
        </row>
        <row r="336">
          <cell r="A336">
            <v>455128160</v>
          </cell>
          <cell r="B336">
            <v>455128</v>
          </cell>
          <cell r="C336">
            <v>455</v>
          </cell>
          <cell r="D336" t="str">
            <v>HILL VIEW MONTESSORI CHARTER PUBLIC</v>
          </cell>
          <cell r="E336">
            <v>128</v>
          </cell>
          <cell r="F336" t="str">
            <v>HAVERHILL</v>
          </cell>
          <cell r="G336">
            <v>160</v>
          </cell>
          <cell r="H336" t="str">
            <v>LOWELL</v>
          </cell>
          <cell r="I336">
            <v>100</v>
          </cell>
          <cell r="J336">
            <v>7958</v>
          </cell>
          <cell r="K336">
            <v>0</v>
          </cell>
          <cell r="L336">
            <v>893</v>
          </cell>
        </row>
        <row r="337">
          <cell r="A337">
            <v>455128181</v>
          </cell>
          <cell r="B337">
            <v>455128</v>
          </cell>
          <cell r="C337">
            <v>455</v>
          </cell>
          <cell r="D337" t="str">
            <v>HILL VIEW MONTESSORI CHARTER PUBLIC</v>
          </cell>
          <cell r="E337">
            <v>128</v>
          </cell>
          <cell r="F337" t="str">
            <v>HAVERHILL</v>
          </cell>
          <cell r="G337">
            <v>181</v>
          </cell>
          <cell r="H337" t="str">
            <v>METHUEN</v>
          </cell>
          <cell r="I337">
            <v>102.21146412498139</v>
          </cell>
          <cell r="J337">
            <v>9262</v>
          </cell>
          <cell r="K337">
            <v>205</v>
          </cell>
          <cell r="L337">
            <v>893</v>
          </cell>
        </row>
        <row r="338">
          <cell r="A338">
            <v>455128305</v>
          </cell>
          <cell r="B338">
            <v>455128</v>
          </cell>
          <cell r="C338">
            <v>455</v>
          </cell>
          <cell r="D338" t="str">
            <v>HILL VIEW MONTESSORI CHARTER PUBLIC</v>
          </cell>
          <cell r="E338">
            <v>128</v>
          </cell>
          <cell r="F338" t="str">
            <v>HAVERHILL</v>
          </cell>
          <cell r="G338">
            <v>305</v>
          </cell>
          <cell r="H338" t="str">
            <v>WAKEFIELD</v>
          </cell>
          <cell r="I338">
            <v>119.26503847225698</v>
          </cell>
          <cell r="J338">
            <v>7592</v>
          </cell>
          <cell r="K338">
            <v>1463</v>
          </cell>
          <cell r="L338">
            <v>893</v>
          </cell>
        </row>
        <row r="339">
          <cell r="A339">
            <v>456160031</v>
          </cell>
          <cell r="B339">
            <v>456160</v>
          </cell>
          <cell r="C339">
            <v>456</v>
          </cell>
          <cell r="D339" t="str">
            <v>LOWELL COMMUNITY CHARTER PUBLIC</v>
          </cell>
          <cell r="E339">
            <v>160</v>
          </cell>
          <cell r="F339" t="str">
            <v>LOWELL</v>
          </cell>
          <cell r="G339">
            <v>31</v>
          </cell>
          <cell r="H339" t="str">
            <v>BILLERICA</v>
          </cell>
          <cell r="I339">
            <v>126.47216189932367</v>
          </cell>
          <cell r="J339">
            <v>9665</v>
          </cell>
          <cell r="K339">
            <v>2559</v>
          </cell>
          <cell r="L339">
            <v>893</v>
          </cell>
        </row>
        <row r="340">
          <cell r="A340">
            <v>456160056</v>
          </cell>
          <cell r="B340">
            <v>456160</v>
          </cell>
          <cell r="C340">
            <v>456</v>
          </cell>
          <cell r="D340" t="str">
            <v>LOWELL COMMUNITY CHARTER PUBLIC</v>
          </cell>
          <cell r="E340">
            <v>160</v>
          </cell>
          <cell r="F340" t="str">
            <v>LOWELL</v>
          </cell>
          <cell r="G340">
            <v>56</v>
          </cell>
          <cell r="H340" t="str">
            <v>CHELMSFORD</v>
          </cell>
          <cell r="I340">
            <v>115.5617002450151</v>
          </cell>
          <cell r="J340">
            <v>8016</v>
          </cell>
          <cell r="K340">
            <v>1247</v>
          </cell>
          <cell r="L340">
            <v>893</v>
          </cell>
        </row>
        <row r="341">
          <cell r="A341">
            <v>456160079</v>
          </cell>
          <cell r="B341">
            <v>456160</v>
          </cell>
          <cell r="C341">
            <v>456</v>
          </cell>
          <cell r="D341" t="str">
            <v>LOWELL COMMUNITY CHARTER PUBLIC</v>
          </cell>
          <cell r="E341">
            <v>160</v>
          </cell>
          <cell r="F341" t="str">
            <v>LOWELL</v>
          </cell>
          <cell r="G341">
            <v>79</v>
          </cell>
          <cell r="H341" t="str">
            <v>DRACUT</v>
          </cell>
          <cell r="I341">
            <v>100.71401590674833</v>
          </cell>
          <cell r="J341">
            <v>10315</v>
          </cell>
          <cell r="K341">
            <v>74</v>
          </cell>
          <cell r="L341">
            <v>893</v>
          </cell>
        </row>
        <row r="342">
          <cell r="A342">
            <v>456160149</v>
          </cell>
          <cell r="B342">
            <v>456160</v>
          </cell>
          <cell r="C342">
            <v>456</v>
          </cell>
          <cell r="D342" t="str">
            <v>LOWELL COMMUNITY CHARTER PUBLIC</v>
          </cell>
          <cell r="E342">
            <v>160</v>
          </cell>
          <cell r="F342" t="str">
            <v>LOWELL</v>
          </cell>
          <cell r="G342">
            <v>149</v>
          </cell>
          <cell r="H342" t="str">
            <v>LAWRENCE</v>
          </cell>
          <cell r="I342">
            <v>100</v>
          </cell>
          <cell r="J342">
            <v>10870</v>
          </cell>
          <cell r="K342">
            <v>0</v>
          </cell>
          <cell r="L342">
            <v>893</v>
          </cell>
        </row>
        <row r="343">
          <cell r="A343">
            <v>456160160</v>
          </cell>
          <cell r="B343">
            <v>456160</v>
          </cell>
          <cell r="C343">
            <v>456</v>
          </cell>
          <cell r="D343" t="str">
            <v>LOWELL COMMUNITY CHARTER PUBLIC</v>
          </cell>
          <cell r="E343">
            <v>160</v>
          </cell>
          <cell r="F343" t="str">
            <v>LOWELL</v>
          </cell>
          <cell r="G343">
            <v>160</v>
          </cell>
          <cell r="H343" t="str">
            <v>LOWELL</v>
          </cell>
          <cell r="I343">
            <v>100</v>
          </cell>
          <cell r="J343">
            <v>11793</v>
          </cell>
          <cell r="K343">
            <v>0</v>
          </cell>
          <cell r="L343">
            <v>893</v>
          </cell>
        </row>
        <row r="344">
          <cell r="A344">
            <v>456160170</v>
          </cell>
          <cell r="B344">
            <v>456160</v>
          </cell>
          <cell r="C344">
            <v>456</v>
          </cell>
          <cell r="D344" t="str">
            <v>LOWELL COMMUNITY CHARTER PUBLIC</v>
          </cell>
          <cell r="E344">
            <v>160</v>
          </cell>
          <cell r="F344" t="str">
            <v>LOWELL</v>
          </cell>
          <cell r="G344">
            <v>170</v>
          </cell>
          <cell r="H344" t="str">
            <v>MARLBOROUGH</v>
          </cell>
          <cell r="I344">
            <v>125.34978952499777</v>
          </cell>
          <cell r="J344">
            <v>12695</v>
          </cell>
          <cell r="K344">
            <v>3218</v>
          </cell>
          <cell r="L344">
            <v>893</v>
          </cell>
        </row>
        <row r="345">
          <cell r="A345">
            <v>456160229</v>
          </cell>
          <cell r="B345">
            <v>456160</v>
          </cell>
          <cell r="C345">
            <v>456</v>
          </cell>
          <cell r="D345" t="str">
            <v>LOWELL COMMUNITY CHARTER PUBLIC</v>
          </cell>
          <cell r="E345">
            <v>160</v>
          </cell>
          <cell r="F345" t="str">
            <v>LOWELL</v>
          </cell>
          <cell r="G345">
            <v>229</v>
          </cell>
          <cell r="H345" t="str">
            <v>PEABODY</v>
          </cell>
          <cell r="I345">
            <v>108.0453846576155</v>
          </cell>
          <cell r="J345">
            <v>8038</v>
          </cell>
          <cell r="K345">
            <v>647</v>
          </cell>
          <cell r="L345">
            <v>893</v>
          </cell>
        </row>
        <row r="346">
          <cell r="A346">
            <v>456160295</v>
          </cell>
          <cell r="B346">
            <v>456160</v>
          </cell>
          <cell r="C346">
            <v>456</v>
          </cell>
          <cell r="D346" t="str">
            <v>LOWELL COMMUNITY CHARTER PUBLIC</v>
          </cell>
          <cell r="E346">
            <v>160</v>
          </cell>
          <cell r="F346" t="str">
            <v>LOWELL</v>
          </cell>
          <cell r="G346">
            <v>295</v>
          </cell>
          <cell r="H346" t="str">
            <v>TEWKSBURY</v>
          </cell>
          <cell r="I346">
            <v>106.4523317682351</v>
          </cell>
          <cell r="J346">
            <v>10399</v>
          </cell>
          <cell r="K346">
            <v>671</v>
          </cell>
          <cell r="L346">
            <v>893</v>
          </cell>
        </row>
        <row r="347">
          <cell r="A347">
            <v>456160342</v>
          </cell>
          <cell r="B347">
            <v>456160</v>
          </cell>
          <cell r="C347">
            <v>456</v>
          </cell>
          <cell r="D347" t="str">
            <v>LOWELL COMMUNITY CHARTER PUBLIC</v>
          </cell>
          <cell r="E347">
            <v>160</v>
          </cell>
          <cell r="F347" t="str">
            <v>LOWELL</v>
          </cell>
          <cell r="G347">
            <v>342</v>
          </cell>
          <cell r="H347" t="str">
            <v>WILMINGTON</v>
          </cell>
          <cell r="I347">
            <v>126.14358163639858</v>
          </cell>
          <cell r="J347">
            <v>8038</v>
          </cell>
          <cell r="K347">
            <v>2101</v>
          </cell>
          <cell r="L347">
            <v>893</v>
          </cell>
        </row>
        <row r="348">
          <cell r="A348">
            <v>456160735</v>
          </cell>
          <cell r="B348">
            <v>456160</v>
          </cell>
          <cell r="C348">
            <v>456</v>
          </cell>
          <cell r="D348" t="str">
            <v>LOWELL COMMUNITY CHARTER PUBLIC</v>
          </cell>
          <cell r="E348">
            <v>160</v>
          </cell>
          <cell r="F348" t="str">
            <v>LOWELL</v>
          </cell>
          <cell r="G348">
            <v>735</v>
          </cell>
          <cell r="H348" t="str">
            <v>NORTH MIDDLESEX</v>
          </cell>
          <cell r="I348">
            <v>111.31564609601692</v>
          </cell>
          <cell r="J348">
            <v>11416</v>
          </cell>
          <cell r="K348">
            <v>1292</v>
          </cell>
          <cell r="L348">
            <v>893</v>
          </cell>
        </row>
        <row r="349">
          <cell r="A349">
            <v>458160009</v>
          </cell>
          <cell r="B349">
            <v>458160</v>
          </cell>
          <cell r="C349">
            <v>458</v>
          </cell>
          <cell r="D349" t="str">
            <v>LOWELL MIDDLESEX ACADEMY</v>
          </cell>
          <cell r="E349">
            <v>160</v>
          </cell>
          <cell r="F349" t="str">
            <v>LOWELL</v>
          </cell>
          <cell r="G349">
            <v>9</v>
          </cell>
          <cell r="H349" t="str">
            <v>ANDOVER</v>
          </cell>
          <cell r="I349">
            <v>134.91433762586124</v>
          </cell>
          <cell r="J349">
            <v>9334</v>
          </cell>
          <cell r="K349">
            <v>3259</v>
          </cell>
          <cell r="L349">
            <v>893</v>
          </cell>
        </row>
        <row r="350">
          <cell r="A350">
            <v>458160031</v>
          </cell>
          <cell r="B350">
            <v>458160</v>
          </cell>
          <cell r="C350">
            <v>458</v>
          </cell>
          <cell r="D350" t="str">
            <v>LOWELL MIDDLESEX ACADEMY</v>
          </cell>
          <cell r="E350">
            <v>160</v>
          </cell>
          <cell r="F350" t="str">
            <v>LOWELL</v>
          </cell>
          <cell r="G350">
            <v>31</v>
          </cell>
          <cell r="H350" t="str">
            <v>BILLERICA</v>
          </cell>
          <cell r="I350">
            <v>126.47216189932367</v>
          </cell>
          <cell r="J350">
            <v>10244</v>
          </cell>
          <cell r="K350">
            <v>2712</v>
          </cell>
          <cell r="L350">
            <v>893</v>
          </cell>
        </row>
        <row r="351">
          <cell r="A351">
            <v>458160079</v>
          </cell>
          <cell r="B351">
            <v>458160</v>
          </cell>
          <cell r="C351">
            <v>458</v>
          </cell>
          <cell r="D351" t="str">
            <v>LOWELL MIDDLESEX ACADEMY</v>
          </cell>
          <cell r="E351">
            <v>160</v>
          </cell>
          <cell r="F351" t="str">
            <v>LOWELL</v>
          </cell>
          <cell r="G351">
            <v>79</v>
          </cell>
          <cell r="H351" t="str">
            <v>DRACUT</v>
          </cell>
          <cell r="I351">
            <v>100.71401590674833</v>
          </cell>
          <cell r="J351">
            <v>10244</v>
          </cell>
          <cell r="K351">
            <v>73</v>
          </cell>
          <cell r="L351">
            <v>893</v>
          </cell>
        </row>
        <row r="352">
          <cell r="A352">
            <v>458160160</v>
          </cell>
          <cell r="B352">
            <v>458160</v>
          </cell>
          <cell r="C352">
            <v>458</v>
          </cell>
          <cell r="D352" t="str">
            <v>LOWELL MIDDLESEX ACADEMY</v>
          </cell>
          <cell r="E352">
            <v>160</v>
          </cell>
          <cell r="F352" t="str">
            <v>LOWELL</v>
          </cell>
          <cell r="G352">
            <v>160</v>
          </cell>
          <cell r="H352" t="str">
            <v>LOWELL</v>
          </cell>
          <cell r="I352">
            <v>100</v>
          </cell>
          <cell r="J352">
            <v>11326</v>
          </cell>
          <cell r="K352">
            <v>0</v>
          </cell>
          <cell r="L352">
            <v>893</v>
          </cell>
        </row>
        <row r="353">
          <cell r="A353">
            <v>458160295</v>
          </cell>
          <cell r="B353">
            <v>458160</v>
          </cell>
          <cell r="C353">
            <v>458</v>
          </cell>
          <cell r="D353" t="str">
            <v>LOWELL MIDDLESEX ACADEMY</v>
          </cell>
          <cell r="E353">
            <v>160</v>
          </cell>
          <cell r="F353" t="str">
            <v>LOWELL</v>
          </cell>
          <cell r="G353">
            <v>295</v>
          </cell>
          <cell r="H353" t="str">
            <v>TEWKSBURY</v>
          </cell>
          <cell r="I353">
            <v>106.4523317682351</v>
          </cell>
          <cell r="J353">
            <v>10244</v>
          </cell>
          <cell r="K353">
            <v>661</v>
          </cell>
          <cell r="L353">
            <v>893</v>
          </cell>
        </row>
        <row r="354">
          <cell r="A354">
            <v>458160301</v>
          </cell>
          <cell r="B354">
            <v>458160</v>
          </cell>
          <cell r="C354">
            <v>458</v>
          </cell>
          <cell r="D354" t="str">
            <v>LOWELL MIDDLESEX ACADEMY</v>
          </cell>
          <cell r="E354">
            <v>160</v>
          </cell>
          <cell r="F354" t="str">
            <v>LOWELL</v>
          </cell>
          <cell r="G354">
            <v>301</v>
          </cell>
          <cell r="H354" t="str">
            <v>TYNGSBOROUGH</v>
          </cell>
          <cell r="I354">
            <v>121.55559340024271</v>
          </cell>
          <cell r="J354">
            <v>10700</v>
          </cell>
          <cell r="K354">
            <v>2306</v>
          </cell>
          <cell r="L354">
            <v>893</v>
          </cell>
        </row>
        <row r="355">
          <cell r="A355">
            <v>458160326</v>
          </cell>
          <cell r="B355">
            <v>458160</v>
          </cell>
          <cell r="C355">
            <v>458</v>
          </cell>
          <cell r="D355" t="str">
            <v>LOWELL MIDDLESEX ACADEMY</v>
          </cell>
          <cell r="E355">
            <v>160</v>
          </cell>
          <cell r="F355" t="str">
            <v>LOWELL</v>
          </cell>
          <cell r="G355">
            <v>326</v>
          </cell>
          <cell r="H355" t="str">
            <v>WESTFORD</v>
          </cell>
          <cell r="I355">
            <v>119.37852357892172</v>
          </cell>
          <cell r="J355">
            <v>9334</v>
          </cell>
          <cell r="K355">
            <v>1809</v>
          </cell>
          <cell r="L355">
            <v>893</v>
          </cell>
        </row>
        <row r="356">
          <cell r="A356">
            <v>461057057</v>
          </cell>
          <cell r="B356">
            <v>461057</v>
          </cell>
          <cell r="C356">
            <v>461</v>
          </cell>
          <cell r="D356" t="str">
            <v>EXCEL CHELSEA</v>
          </cell>
          <cell r="E356">
            <v>57</v>
          </cell>
          <cell r="F356" t="str">
            <v>CHELSEA</v>
          </cell>
          <cell r="G356">
            <v>57</v>
          </cell>
          <cell r="H356" t="str">
            <v>CHELSEA</v>
          </cell>
          <cell r="I356">
            <v>100</v>
          </cell>
          <cell r="J356">
            <v>11213</v>
          </cell>
          <cell r="K356">
            <v>0</v>
          </cell>
          <cell r="L356">
            <v>893</v>
          </cell>
        </row>
        <row r="357">
          <cell r="A357">
            <v>462035035</v>
          </cell>
          <cell r="B357">
            <v>462035</v>
          </cell>
          <cell r="C357">
            <v>462</v>
          </cell>
          <cell r="D357" t="str">
            <v>GROVE HALL PREPARATORY</v>
          </cell>
          <cell r="E357">
            <v>35</v>
          </cell>
          <cell r="F357" t="str">
            <v>BOSTON</v>
          </cell>
          <cell r="G357">
            <v>35</v>
          </cell>
          <cell r="H357" t="str">
            <v>BOSTON</v>
          </cell>
          <cell r="I357">
            <v>114.92582617034319</v>
          </cell>
          <cell r="J357">
            <v>11002</v>
          </cell>
          <cell r="K357">
            <v>1642</v>
          </cell>
          <cell r="L357">
            <v>893</v>
          </cell>
        </row>
        <row r="358">
          <cell r="A358">
            <v>464168163</v>
          </cell>
          <cell r="B358">
            <v>464168</v>
          </cell>
          <cell r="C358">
            <v>464</v>
          </cell>
          <cell r="D358" t="str">
            <v>MARBLEHEAD COMMUNITY CHARTER PUBLIC</v>
          </cell>
          <cell r="E358">
            <v>168</v>
          </cell>
          <cell r="F358" t="str">
            <v>MARBLEHEAD</v>
          </cell>
          <cell r="G358">
            <v>163</v>
          </cell>
          <cell r="H358" t="str">
            <v>LYNN</v>
          </cell>
          <cell r="I358">
            <v>100.05181725959366</v>
          </cell>
          <cell r="J358">
            <v>8006</v>
          </cell>
          <cell r="K358">
            <v>4</v>
          </cell>
          <cell r="L358">
            <v>893</v>
          </cell>
        </row>
        <row r="359">
          <cell r="A359">
            <v>464168168</v>
          </cell>
          <cell r="B359">
            <v>464168</v>
          </cell>
          <cell r="C359">
            <v>464</v>
          </cell>
          <cell r="D359" t="str">
            <v>MARBLEHEAD COMMUNITY CHARTER PUBLIC</v>
          </cell>
          <cell r="E359">
            <v>168</v>
          </cell>
          <cell r="F359" t="str">
            <v>MARBLEHEAD</v>
          </cell>
          <cell r="G359">
            <v>168</v>
          </cell>
          <cell r="H359" t="str">
            <v>MARBLEHEAD</v>
          </cell>
          <cell r="I359">
            <v>136.63340822108904</v>
          </cell>
          <cell r="J359">
            <v>7940</v>
          </cell>
          <cell r="K359">
            <v>2909</v>
          </cell>
          <cell r="L359">
            <v>893</v>
          </cell>
        </row>
        <row r="360">
          <cell r="A360">
            <v>464168196</v>
          </cell>
          <cell r="B360">
            <v>464168</v>
          </cell>
          <cell r="C360">
            <v>464</v>
          </cell>
          <cell r="D360" t="str">
            <v>MARBLEHEAD COMMUNITY CHARTER PUBLIC</v>
          </cell>
          <cell r="E360">
            <v>168</v>
          </cell>
          <cell r="F360" t="str">
            <v>MARBLEHEAD</v>
          </cell>
          <cell r="G360">
            <v>196</v>
          </cell>
          <cell r="H360" t="str">
            <v>NAHANT</v>
          </cell>
          <cell r="I360">
            <v>109.46990380863116</v>
          </cell>
          <cell r="J360">
            <v>7592</v>
          </cell>
          <cell r="K360">
            <v>719</v>
          </cell>
          <cell r="L360">
            <v>893</v>
          </cell>
        </row>
        <row r="361">
          <cell r="A361">
            <v>464168248</v>
          </cell>
          <cell r="B361">
            <v>464168</v>
          </cell>
          <cell r="C361">
            <v>464</v>
          </cell>
          <cell r="D361" t="str">
            <v>MARBLEHEAD COMMUNITY CHARTER PUBLIC</v>
          </cell>
          <cell r="E361">
            <v>168</v>
          </cell>
          <cell r="F361" t="str">
            <v>MARBLEHEAD</v>
          </cell>
          <cell r="G361">
            <v>248</v>
          </cell>
          <cell r="H361" t="str">
            <v>REVERE</v>
          </cell>
          <cell r="I361">
            <v>106.21492624502713</v>
          </cell>
          <cell r="J361">
            <v>10933</v>
          </cell>
          <cell r="K361">
            <v>679</v>
          </cell>
          <cell r="L361">
            <v>893</v>
          </cell>
        </row>
        <row r="362">
          <cell r="A362">
            <v>464168258</v>
          </cell>
          <cell r="B362">
            <v>464168</v>
          </cell>
          <cell r="C362">
            <v>464</v>
          </cell>
          <cell r="D362" t="str">
            <v>MARBLEHEAD COMMUNITY CHARTER PUBLIC</v>
          </cell>
          <cell r="E362">
            <v>168</v>
          </cell>
          <cell r="F362" t="str">
            <v>MARBLEHEAD</v>
          </cell>
          <cell r="G362">
            <v>258</v>
          </cell>
          <cell r="H362" t="str">
            <v>SALEM</v>
          </cell>
          <cell r="I362">
            <v>116.45738389104112</v>
          </cell>
          <cell r="J362">
            <v>7896</v>
          </cell>
          <cell r="K362">
            <v>1299</v>
          </cell>
          <cell r="L362">
            <v>893</v>
          </cell>
        </row>
        <row r="363">
          <cell r="A363">
            <v>464168262</v>
          </cell>
          <cell r="B363">
            <v>464168</v>
          </cell>
          <cell r="C363">
            <v>464</v>
          </cell>
          <cell r="D363" t="str">
            <v>MARBLEHEAD COMMUNITY CHARTER PUBLIC</v>
          </cell>
          <cell r="E363">
            <v>168</v>
          </cell>
          <cell r="F363" t="str">
            <v>MARBLEHEAD</v>
          </cell>
          <cell r="G363">
            <v>262</v>
          </cell>
          <cell r="H363" t="str">
            <v>SAUGUS</v>
          </cell>
          <cell r="I363">
            <v>131.01224030874877</v>
          </cell>
          <cell r="J363">
            <v>7775</v>
          </cell>
          <cell r="K363">
            <v>2411</v>
          </cell>
          <cell r="L363">
            <v>893</v>
          </cell>
        </row>
        <row r="364">
          <cell r="A364">
            <v>464168291</v>
          </cell>
          <cell r="B364">
            <v>464168</v>
          </cell>
          <cell r="C364">
            <v>464</v>
          </cell>
          <cell r="D364" t="str">
            <v>MARBLEHEAD COMMUNITY CHARTER PUBLIC</v>
          </cell>
          <cell r="E364">
            <v>168</v>
          </cell>
          <cell r="F364" t="str">
            <v>MARBLEHEAD</v>
          </cell>
          <cell r="G364">
            <v>291</v>
          </cell>
          <cell r="H364" t="str">
            <v>SWAMPSCOTT</v>
          </cell>
          <cell r="I364">
            <v>140.90045298781357</v>
          </cell>
          <cell r="J364">
            <v>7794</v>
          </cell>
          <cell r="K364">
            <v>3188</v>
          </cell>
          <cell r="L364">
            <v>893</v>
          </cell>
        </row>
        <row r="365">
          <cell r="A365">
            <v>465035035</v>
          </cell>
          <cell r="B365">
            <v>465035</v>
          </cell>
          <cell r="C365">
            <v>465</v>
          </cell>
          <cell r="D365" t="str">
            <v>MATCH COMMUNITY DAY CHARTER PUBLIC</v>
          </cell>
          <cell r="E365">
            <v>35</v>
          </cell>
          <cell r="F365" t="str">
            <v>BOSTON</v>
          </cell>
          <cell r="G365">
            <v>35</v>
          </cell>
          <cell r="H365" t="str">
            <v>BOSTON</v>
          </cell>
          <cell r="I365">
            <v>114.92582617034319</v>
          </cell>
          <cell r="J365">
            <v>12857</v>
          </cell>
          <cell r="K365">
            <v>1919</v>
          </cell>
          <cell r="L365">
            <v>893</v>
          </cell>
        </row>
        <row r="366">
          <cell r="A366">
            <v>465035057</v>
          </cell>
          <cell r="B366">
            <v>465035</v>
          </cell>
          <cell r="C366">
            <v>465</v>
          </cell>
          <cell r="D366" t="str">
            <v>MATCH COMMUNITY DAY CHARTER PUBLIC</v>
          </cell>
          <cell r="E366">
            <v>35</v>
          </cell>
          <cell r="F366" t="str">
            <v>BOSTON</v>
          </cell>
          <cell r="G366">
            <v>57</v>
          </cell>
          <cell r="H366" t="str">
            <v>CHELSEA</v>
          </cell>
          <cell r="I366">
            <v>100</v>
          </cell>
          <cell r="J366">
            <v>11368.851372714114</v>
          </cell>
          <cell r="K366">
            <v>0</v>
          </cell>
          <cell r="L366">
            <v>893</v>
          </cell>
        </row>
        <row r="367">
          <cell r="A367">
            <v>466700096</v>
          </cell>
          <cell r="B367">
            <v>466700</v>
          </cell>
          <cell r="C367">
            <v>466</v>
          </cell>
          <cell r="D367" t="str">
            <v>MARTHA'S VINEYARD PUBLIC CHARTER</v>
          </cell>
          <cell r="E367">
            <v>700</v>
          </cell>
          <cell r="F367" t="str">
            <v>MARTHAS VINEYARD</v>
          </cell>
          <cell r="G367">
            <v>96</v>
          </cell>
          <cell r="H367" t="str">
            <v>FALMOUTH</v>
          </cell>
          <cell r="I367">
            <v>146.01408271695118</v>
          </cell>
          <cell r="J367">
            <v>9241</v>
          </cell>
          <cell r="K367">
            <v>4252</v>
          </cell>
          <cell r="L367">
            <v>893</v>
          </cell>
        </row>
        <row r="368">
          <cell r="A368">
            <v>466700700</v>
          </cell>
          <cell r="B368">
            <v>466700</v>
          </cell>
          <cell r="C368">
            <v>466</v>
          </cell>
          <cell r="D368" t="str">
            <v>MARTHA'S VINEYARD PUBLIC CHARTER</v>
          </cell>
          <cell r="E368">
            <v>700</v>
          </cell>
          <cell r="F368" t="str">
            <v>MARTHAS VINEYARD</v>
          </cell>
          <cell r="G368">
            <v>700</v>
          </cell>
          <cell r="H368" t="str">
            <v>MARTHAS VINEYARD</v>
          </cell>
          <cell r="I368">
            <v>196.41866932897233</v>
          </cell>
          <cell r="J368">
            <v>9965</v>
          </cell>
          <cell r="K368">
            <v>9608</v>
          </cell>
          <cell r="L368">
            <v>893</v>
          </cell>
        </row>
        <row r="369">
          <cell r="A369">
            <v>466774089</v>
          </cell>
          <cell r="B369">
            <v>466774</v>
          </cell>
          <cell r="C369">
            <v>466</v>
          </cell>
          <cell r="D369" t="str">
            <v>MARTHA'S VINEYARD PUBLIC CHARTER</v>
          </cell>
          <cell r="E369">
            <v>774</v>
          </cell>
          <cell r="F369" t="str">
            <v>UPISLAND</v>
          </cell>
          <cell r="G369">
            <v>89</v>
          </cell>
          <cell r="H369" t="str">
            <v>EDGARTOWN</v>
          </cell>
          <cell r="I369">
            <v>243.60760108815165</v>
          </cell>
          <cell r="J369">
            <v>8654</v>
          </cell>
          <cell r="K369">
            <v>12428</v>
          </cell>
          <cell r="L369">
            <v>893</v>
          </cell>
        </row>
        <row r="370">
          <cell r="A370">
            <v>466774221</v>
          </cell>
          <cell r="B370">
            <v>466774</v>
          </cell>
          <cell r="C370">
            <v>466</v>
          </cell>
          <cell r="D370" t="str">
            <v>MARTHA'S VINEYARD PUBLIC CHARTER</v>
          </cell>
          <cell r="E370">
            <v>774</v>
          </cell>
          <cell r="F370" t="str">
            <v>UPISLAND</v>
          </cell>
          <cell r="G370">
            <v>221</v>
          </cell>
          <cell r="H370" t="str">
            <v>OAK BLUFFS</v>
          </cell>
          <cell r="I370">
            <v>220.1319666849701</v>
          </cell>
          <cell r="J370">
            <v>8855</v>
          </cell>
          <cell r="K370">
            <v>10638</v>
          </cell>
          <cell r="L370">
            <v>893</v>
          </cell>
        </row>
        <row r="371">
          <cell r="A371">
            <v>466774296</v>
          </cell>
          <cell r="B371">
            <v>466774</v>
          </cell>
          <cell r="C371">
            <v>466</v>
          </cell>
          <cell r="D371" t="str">
            <v>MARTHA'S VINEYARD PUBLIC CHARTER</v>
          </cell>
          <cell r="E371">
            <v>774</v>
          </cell>
          <cell r="F371" t="str">
            <v>UPISLAND</v>
          </cell>
          <cell r="G371">
            <v>296</v>
          </cell>
          <cell r="H371" t="str">
            <v>TISBURY</v>
          </cell>
          <cell r="I371">
            <v>227.16831440787232</v>
          </cell>
          <cell r="J371">
            <v>9353</v>
          </cell>
          <cell r="K371">
            <v>11894</v>
          </cell>
          <cell r="L371">
            <v>893</v>
          </cell>
        </row>
        <row r="372">
          <cell r="A372">
            <v>466774774</v>
          </cell>
          <cell r="B372">
            <v>466774</v>
          </cell>
          <cell r="C372">
            <v>466</v>
          </cell>
          <cell r="D372" t="str">
            <v>MARTHA'S VINEYARD PUBLIC CHARTER</v>
          </cell>
          <cell r="E372">
            <v>774</v>
          </cell>
          <cell r="F372" t="str">
            <v>UPISLAND</v>
          </cell>
          <cell r="G372">
            <v>774</v>
          </cell>
          <cell r="H372" t="str">
            <v>UPISLAND</v>
          </cell>
          <cell r="I372">
            <v>281.34809098796336</v>
          </cell>
          <cell r="J372">
            <v>8241</v>
          </cell>
          <cell r="K372">
            <v>14945</v>
          </cell>
          <cell r="L372">
            <v>893</v>
          </cell>
        </row>
        <row r="373">
          <cell r="A373">
            <v>469035035</v>
          </cell>
          <cell r="B373">
            <v>469035</v>
          </cell>
          <cell r="C373">
            <v>469</v>
          </cell>
          <cell r="D373" t="str">
            <v>MATCH CHARTER PUBLIC</v>
          </cell>
          <cell r="E373">
            <v>35</v>
          </cell>
          <cell r="F373" t="str">
            <v>BOSTON</v>
          </cell>
          <cell r="G373">
            <v>35</v>
          </cell>
          <cell r="H373" t="str">
            <v>BOSTON</v>
          </cell>
          <cell r="I373">
            <v>114.92582617034319</v>
          </cell>
          <cell r="J373">
            <v>11407</v>
          </cell>
          <cell r="K373">
            <v>1703</v>
          </cell>
          <cell r="L373">
            <v>893</v>
          </cell>
        </row>
        <row r="374">
          <cell r="A374">
            <v>469035044</v>
          </cell>
          <cell r="B374">
            <v>469035</v>
          </cell>
          <cell r="C374">
            <v>469</v>
          </cell>
          <cell r="D374" t="str">
            <v>MATCH CHARTER PUBLIC</v>
          </cell>
          <cell r="E374">
            <v>35</v>
          </cell>
          <cell r="F374" t="str">
            <v>BOSTON</v>
          </cell>
          <cell r="G374">
            <v>44</v>
          </cell>
          <cell r="H374" t="str">
            <v>BROCKTON</v>
          </cell>
          <cell r="I374">
            <v>100</v>
          </cell>
          <cell r="J374">
            <v>11194</v>
          </cell>
          <cell r="K374">
            <v>0</v>
          </cell>
          <cell r="L374">
            <v>893</v>
          </cell>
        </row>
        <row r="375">
          <cell r="A375">
            <v>469035243</v>
          </cell>
          <cell r="B375">
            <v>469035</v>
          </cell>
          <cell r="C375">
            <v>469</v>
          </cell>
          <cell r="D375" t="str">
            <v>MATCH CHARTER PUBLIC</v>
          </cell>
          <cell r="E375">
            <v>35</v>
          </cell>
          <cell r="F375" t="str">
            <v>BOSTON</v>
          </cell>
          <cell r="G375">
            <v>243</v>
          </cell>
          <cell r="H375" t="str">
            <v>QUINCY</v>
          </cell>
          <cell r="I375">
            <v>117.88207423906304</v>
          </cell>
          <cell r="J375">
            <v>11565</v>
          </cell>
          <cell r="K375">
            <v>2068</v>
          </cell>
          <cell r="L375">
            <v>893</v>
          </cell>
        </row>
        <row r="376">
          <cell r="A376">
            <v>470165057</v>
          </cell>
          <cell r="B376">
            <v>470165</v>
          </cell>
          <cell r="C376">
            <v>470</v>
          </cell>
          <cell r="D376" t="str">
            <v>MYSTIC VALLEY REGIONAL</v>
          </cell>
          <cell r="E376">
            <v>165</v>
          </cell>
          <cell r="F376" t="str">
            <v>MALDEN</v>
          </cell>
          <cell r="G376">
            <v>57</v>
          </cell>
          <cell r="H376" t="str">
            <v>CHELSEA</v>
          </cell>
          <cell r="I376">
            <v>100</v>
          </cell>
          <cell r="J376">
            <v>7951</v>
          </cell>
          <cell r="K376">
            <v>0</v>
          </cell>
          <cell r="L376">
            <v>893</v>
          </cell>
        </row>
        <row r="377">
          <cell r="A377">
            <v>470165093</v>
          </cell>
          <cell r="B377">
            <v>470165</v>
          </cell>
          <cell r="C377">
            <v>470</v>
          </cell>
          <cell r="D377" t="str">
            <v>MYSTIC VALLEY REGIONAL</v>
          </cell>
          <cell r="E377">
            <v>165</v>
          </cell>
          <cell r="F377" t="str">
            <v>MALDEN</v>
          </cell>
          <cell r="G377">
            <v>93</v>
          </cell>
          <cell r="H377" t="str">
            <v>EVERETT</v>
          </cell>
          <cell r="I377">
            <v>100.1505486935086</v>
          </cell>
          <cell r="J377">
            <v>9352</v>
          </cell>
          <cell r="K377">
            <v>14</v>
          </cell>
          <cell r="L377">
            <v>893</v>
          </cell>
        </row>
        <row r="378">
          <cell r="A378">
            <v>470165163</v>
          </cell>
          <cell r="B378">
            <v>470165</v>
          </cell>
          <cell r="C378">
            <v>470</v>
          </cell>
          <cell r="D378" t="str">
            <v>MYSTIC VALLEY REGIONAL</v>
          </cell>
          <cell r="E378">
            <v>165</v>
          </cell>
          <cell r="F378" t="str">
            <v>MALDEN</v>
          </cell>
          <cell r="G378">
            <v>163</v>
          </cell>
          <cell r="H378" t="str">
            <v>LYNN</v>
          </cell>
          <cell r="I378">
            <v>100.05181725959366</v>
          </cell>
          <cell r="J378">
            <v>10433</v>
          </cell>
          <cell r="K378">
            <v>5</v>
          </cell>
          <cell r="L378">
            <v>893</v>
          </cell>
        </row>
        <row r="379">
          <cell r="A379">
            <v>470165164</v>
          </cell>
          <cell r="B379">
            <v>470165</v>
          </cell>
          <cell r="C379">
            <v>470</v>
          </cell>
          <cell r="D379" t="str">
            <v>MYSTIC VALLEY REGIONAL</v>
          </cell>
          <cell r="E379">
            <v>165</v>
          </cell>
          <cell r="F379" t="str">
            <v>MALDEN</v>
          </cell>
          <cell r="G379">
            <v>164</v>
          </cell>
          <cell r="H379" t="str">
            <v>LYNNFIELD</v>
          </cell>
          <cell r="I379">
            <v>126.95237497212742</v>
          </cell>
          <cell r="J379">
            <v>8773</v>
          </cell>
          <cell r="K379">
            <v>2365</v>
          </cell>
          <cell r="L379">
            <v>893</v>
          </cell>
        </row>
        <row r="380">
          <cell r="A380">
            <v>470165165</v>
          </cell>
          <cell r="B380">
            <v>470165</v>
          </cell>
          <cell r="C380">
            <v>470</v>
          </cell>
          <cell r="D380" t="str">
            <v>MYSTIC VALLEY REGIONAL</v>
          </cell>
          <cell r="E380">
            <v>165</v>
          </cell>
          <cell r="F380" t="str">
            <v>MALDEN</v>
          </cell>
          <cell r="G380">
            <v>165</v>
          </cell>
          <cell r="H380" t="str">
            <v>MALDEN</v>
          </cell>
          <cell r="I380">
            <v>100</v>
          </cell>
          <cell r="J380">
            <v>9375</v>
          </cell>
          <cell r="K380">
            <v>0</v>
          </cell>
          <cell r="L380">
            <v>893</v>
          </cell>
        </row>
        <row r="381">
          <cell r="A381">
            <v>470165176</v>
          </cell>
          <cell r="B381">
            <v>470165</v>
          </cell>
          <cell r="C381">
            <v>470</v>
          </cell>
          <cell r="D381" t="str">
            <v>MYSTIC VALLEY REGIONAL</v>
          </cell>
          <cell r="E381">
            <v>165</v>
          </cell>
          <cell r="F381" t="str">
            <v>MALDEN</v>
          </cell>
          <cell r="G381">
            <v>176</v>
          </cell>
          <cell r="H381" t="str">
            <v>MEDFORD</v>
          </cell>
          <cell r="I381">
            <v>112.3355442021059</v>
          </cell>
          <cell r="J381">
            <v>8899</v>
          </cell>
          <cell r="K381">
            <v>1098</v>
          </cell>
          <cell r="L381">
            <v>893</v>
          </cell>
        </row>
        <row r="382">
          <cell r="A382">
            <v>470165178</v>
          </cell>
          <cell r="B382">
            <v>470165</v>
          </cell>
          <cell r="C382">
            <v>470</v>
          </cell>
          <cell r="D382" t="str">
            <v>MYSTIC VALLEY REGIONAL</v>
          </cell>
          <cell r="E382">
            <v>165</v>
          </cell>
          <cell r="F382" t="str">
            <v>MALDEN</v>
          </cell>
          <cell r="G382">
            <v>178</v>
          </cell>
          <cell r="H382" t="str">
            <v>MELROSE</v>
          </cell>
          <cell r="I382">
            <v>103.14479524895441</v>
          </cell>
          <cell r="J382">
            <v>8513</v>
          </cell>
          <cell r="K382">
            <v>268</v>
          </cell>
          <cell r="L382">
            <v>893</v>
          </cell>
        </row>
        <row r="383">
          <cell r="A383">
            <v>470165229</v>
          </cell>
          <cell r="B383">
            <v>470165</v>
          </cell>
          <cell r="C383">
            <v>470</v>
          </cell>
          <cell r="D383" t="str">
            <v>MYSTIC VALLEY REGIONAL</v>
          </cell>
          <cell r="E383">
            <v>165</v>
          </cell>
          <cell r="F383" t="str">
            <v>MALDEN</v>
          </cell>
          <cell r="G383">
            <v>229</v>
          </cell>
          <cell r="H383" t="str">
            <v>PEABODY</v>
          </cell>
          <cell r="I383">
            <v>108.0453846576155</v>
          </cell>
          <cell r="J383">
            <v>8583</v>
          </cell>
          <cell r="K383">
            <v>691</v>
          </cell>
          <cell r="L383">
            <v>893</v>
          </cell>
        </row>
        <row r="384">
          <cell r="A384">
            <v>470165246</v>
          </cell>
          <cell r="B384">
            <v>470165</v>
          </cell>
          <cell r="C384">
            <v>470</v>
          </cell>
          <cell r="D384" t="str">
            <v>MYSTIC VALLEY REGIONAL</v>
          </cell>
          <cell r="E384">
            <v>165</v>
          </cell>
          <cell r="F384" t="str">
            <v>MALDEN</v>
          </cell>
          <cell r="G384">
            <v>246</v>
          </cell>
          <cell r="H384" t="str">
            <v>READING</v>
          </cell>
          <cell r="I384">
            <v>116.30272878928147</v>
          </cell>
          <cell r="J384">
            <v>8279</v>
          </cell>
          <cell r="K384">
            <v>1350</v>
          </cell>
          <cell r="L384">
            <v>893</v>
          </cell>
        </row>
        <row r="385">
          <cell r="A385">
            <v>470165248</v>
          </cell>
          <cell r="B385">
            <v>470165</v>
          </cell>
          <cell r="C385">
            <v>470</v>
          </cell>
          <cell r="D385" t="str">
            <v>MYSTIC VALLEY REGIONAL</v>
          </cell>
          <cell r="E385">
            <v>165</v>
          </cell>
          <cell r="F385" t="str">
            <v>MALDEN</v>
          </cell>
          <cell r="G385">
            <v>248</v>
          </cell>
          <cell r="H385" t="str">
            <v>REVERE</v>
          </cell>
          <cell r="I385">
            <v>106.21492624502713</v>
          </cell>
          <cell r="J385">
            <v>8902</v>
          </cell>
          <cell r="K385">
            <v>553</v>
          </cell>
          <cell r="L385">
            <v>893</v>
          </cell>
        </row>
        <row r="386">
          <cell r="A386">
            <v>470165262</v>
          </cell>
          <cell r="B386">
            <v>470165</v>
          </cell>
          <cell r="C386">
            <v>470</v>
          </cell>
          <cell r="D386" t="str">
            <v>MYSTIC VALLEY REGIONAL</v>
          </cell>
          <cell r="E386">
            <v>165</v>
          </cell>
          <cell r="F386" t="str">
            <v>MALDEN</v>
          </cell>
          <cell r="G386">
            <v>262</v>
          </cell>
          <cell r="H386" t="str">
            <v>SAUGUS</v>
          </cell>
          <cell r="I386">
            <v>131.01224030874877</v>
          </cell>
          <cell r="J386">
            <v>9000</v>
          </cell>
          <cell r="K386">
            <v>2791</v>
          </cell>
          <cell r="L386">
            <v>893</v>
          </cell>
        </row>
        <row r="387">
          <cell r="A387">
            <v>470165274</v>
          </cell>
          <cell r="B387">
            <v>470165</v>
          </cell>
          <cell r="C387">
            <v>470</v>
          </cell>
          <cell r="D387" t="str">
            <v>MYSTIC VALLEY REGIONAL</v>
          </cell>
          <cell r="E387">
            <v>165</v>
          </cell>
          <cell r="F387" t="str">
            <v>MALDEN</v>
          </cell>
          <cell r="G387">
            <v>274</v>
          </cell>
          <cell r="H387" t="str">
            <v>SOMERVILLE</v>
          </cell>
          <cell r="I387">
            <v>121.70044791497583</v>
          </cell>
          <cell r="J387">
            <v>8138</v>
          </cell>
          <cell r="K387">
            <v>1766</v>
          </cell>
          <cell r="L387">
            <v>893</v>
          </cell>
        </row>
        <row r="388">
          <cell r="A388">
            <v>470165284</v>
          </cell>
          <cell r="B388">
            <v>470165</v>
          </cell>
          <cell r="C388">
            <v>470</v>
          </cell>
          <cell r="D388" t="str">
            <v>MYSTIC VALLEY REGIONAL</v>
          </cell>
          <cell r="E388">
            <v>165</v>
          </cell>
          <cell r="F388" t="str">
            <v>MALDEN</v>
          </cell>
          <cell r="G388">
            <v>284</v>
          </cell>
          <cell r="H388" t="str">
            <v>STONEHAM</v>
          </cell>
          <cell r="I388">
            <v>121.59463923285185</v>
          </cell>
          <cell r="J388">
            <v>8659</v>
          </cell>
          <cell r="K388">
            <v>1870</v>
          </cell>
          <cell r="L388">
            <v>893</v>
          </cell>
        </row>
        <row r="389">
          <cell r="A389">
            <v>470165305</v>
          </cell>
          <cell r="B389">
            <v>470165</v>
          </cell>
          <cell r="C389">
            <v>470</v>
          </cell>
          <cell r="D389" t="str">
            <v>MYSTIC VALLEY REGIONAL</v>
          </cell>
          <cell r="E389">
            <v>165</v>
          </cell>
          <cell r="F389" t="str">
            <v>MALDEN</v>
          </cell>
          <cell r="G389">
            <v>305</v>
          </cell>
          <cell r="H389" t="str">
            <v>WAKEFIELD</v>
          </cell>
          <cell r="I389">
            <v>119.26503847225698</v>
          </cell>
          <cell r="J389">
            <v>8471</v>
          </cell>
          <cell r="K389">
            <v>1632</v>
          </cell>
          <cell r="L389">
            <v>893</v>
          </cell>
        </row>
        <row r="390">
          <cell r="A390">
            <v>470165342</v>
          </cell>
          <cell r="B390">
            <v>470165</v>
          </cell>
          <cell r="C390">
            <v>470</v>
          </cell>
          <cell r="D390" t="str">
            <v>MYSTIC VALLEY REGIONAL</v>
          </cell>
          <cell r="E390">
            <v>165</v>
          </cell>
          <cell r="F390" t="str">
            <v>MALDEN</v>
          </cell>
          <cell r="G390">
            <v>342</v>
          </cell>
          <cell r="H390" t="str">
            <v>WILMINGTON</v>
          </cell>
          <cell r="I390">
            <v>126.14358163639858</v>
          </cell>
          <cell r="J390">
            <v>7951</v>
          </cell>
          <cell r="K390">
            <v>2079</v>
          </cell>
          <cell r="L390">
            <v>893</v>
          </cell>
        </row>
        <row r="391">
          <cell r="A391">
            <v>470165347</v>
          </cell>
          <cell r="B391">
            <v>470165</v>
          </cell>
          <cell r="C391">
            <v>470</v>
          </cell>
          <cell r="D391" t="str">
            <v>MYSTIC VALLEY REGIONAL</v>
          </cell>
          <cell r="E391">
            <v>165</v>
          </cell>
          <cell r="F391" t="str">
            <v>MALDEN</v>
          </cell>
          <cell r="G391">
            <v>347</v>
          </cell>
          <cell r="H391" t="str">
            <v>WOBURN</v>
          </cell>
          <cell r="I391">
            <v>129.81540414667222</v>
          </cell>
          <cell r="J391">
            <v>8279</v>
          </cell>
          <cell r="K391">
            <v>2468</v>
          </cell>
          <cell r="L391">
            <v>893</v>
          </cell>
        </row>
        <row r="392">
          <cell r="A392">
            <v>474097064</v>
          </cell>
          <cell r="B392">
            <v>474097</v>
          </cell>
          <cell r="C392">
            <v>474</v>
          </cell>
          <cell r="D392" t="str">
            <v>NORTH CENTRAL CHARTER ESSENTIAL</v>
          </cell>
          <cell r="E392">
            <v>97</v>
          </cell>
          <cell r="F392" t="str">
            <v>FITCHBURG</v>
          </cell>
          <cell r="G392">
            <v>64</v>
          </cell>
          <cell r="H392" t="str">
            <v>CLINTON</v>
          </cell>
          <cell r="I392">
            <v>100</v>
          </cell>
          <cell r="J392">
            <v>9241</v>
          </cell>
          <cell r="K392">
            <v>0</v>
          </cell>
          <cell r="L392">
            <v>893</v>
          </cell>
        </row>
        <row r="393">
          <cell r="A393">
            <v>474097097</v>
          </cell>
          <cell r="B393">
            <v>474097</v>
          </cell>
          <cell r="C393">
            <v>474</v>
          </cell>
          <cell r="D393" t="str">
            <v>NORTH CENTRAL CHARTER ESSENTIAL</v>
          </cell>
          <cell r="E393">
            <v>97</v>
          </cell>
          <cell r="F393" t="str">
            <v>FITCHBURG</v>
          </cell>
          <cell r="G393">
            <v>97</v>
          </cell>
          <cell r="H393" t="str">
            <v>FITCHBURG</v>
          </cell>
          <cell r="I393">
            <v>100</v>
          </cell>
          <cell r="J393">
            <v>10743</v>
          </cell>
          <cell r="K393">
            <v>0</v>
          </cell>
          <cell r="L393">
            <v>893</v>
          </cell>
        </row>
        <row r="394">
          <cell r="A394">
            <v>474097103</v>
          </cell>
          <cell r="B394">
            <v>474097</v>
          </cell>
          <cell r="C394">
            <v>474</v>
          </cell>
          <cell r="D394" t="str">
            <v>NORTH CENTRAL CHARTER ESSENTIAL</v>
          </cell>
          <cell r="E394">
            <v>97</v>
          </cell>
          <cell r="F394" t="str">
            <v>FITCHBURG</v>
          </cell>
          <cell r="G394">
            <v>103</v>
          </cell>
          <cell r="H394" t="str">
            <v>GARDNER</v>
          </cell>
          <cell r="I394">
            <v>100.61390081836</v>
          </cell>
          <cell r="J394">
            <v>10154</v>
          </cell>
          <cell r="K394">
            <v>62</v>
          </cell>
          <cell r="L394">
            <v>893</v>
          </cell>
        </row>
        <row r="395">
          <cell r="A395">
            <v>474097141</v>
          </cell>
          <cell r="B395">
            <v>474097</v>
          </cell>
          <cell r="C395">
            <v>474</v>
          </cell>
          <cell r="D395" t="str">
            <v>NORTH CENTRAL CHARTER ESSENTIAL</v>
          </cell>
          <cell r="E395">
            <v>97</v>
          </cell>
          <cell r="F395" t="str">
            <v>FITCHBURG</v>
          </cell>
          <cell r="G395">
            <v>141</v>
          </cell>
          <cell r="H395" t="str">
            <v>HUDSON</v>
          </cell>
          <cell r="I395">
            <v>141.60765068531865</v>
          </cell>
          <cell r="J395">
            <v>9241</v>
          </cell>
          <cell r="K395">
            <v>3845</v>
          </cell>
          <cell r="L395">
            <v>893</v>
          </cell>
        </row>
        <row r="396">
          <cell r="A396">
            <v>474097153</v>
          </cell>
          <cell r="B396">
            <v>474097</v>
          </cell>
          <cell r="C396">
            <v>474</v>
          </cell>
          <cell r="D396" t="str">
            <v>NORTH CENTRAL CHARTER ESSENTIAL</v>
          </cell>
          <cell r="E396">
            <v>97</v>
          </cell>
          <cell r="F396" t="str">
            <v>FITCHBURG</v>
          </cell>
          <cell r="G396">
            <v>153</v>
          </cell>
          <cell r="H396" t="str">
            <v>LEOMINSTER</v>
          </cell>
          <cell r="I396">
            <v>100.61794146119338</v>
          </cell>
          <cell r="J396">
            <v>9957</v>
          </cell>
          <cell r="K396">
            <v>62</v>
          </cell>
          <cell r="L396">
            <v>893</v>
          </cell>
        </row>
        <row r="397">
          <cell r="A397">
            <v>474097162</v>
          </cell>
          <cell r="B397">
            <v>474097</v>
          </cell>
          <cell r="C397">
            <v>474</v>
          </cell>
          <cell r="D397" t="str">
            <v>NORTH CENTRAL CHARTER ESSENTIAL</v>
          </cell>
          <cell r="E397">
            <v>97</v>
          </cell>
          <cell r="F397" t="str">
            <v>FITCHBURG</v>
          </cell>
          <cell r="G397">
            <v>162</v>
          </cell>
          <cell r="H397" t="str">
            <v>LUNENBURG</v>
          </cell>
          <cell r="I397">
            <v>119.29960625840152</v>
          </cell>
          <cell r="J397">
            <v>9225</v>
          </cell>
          <cell r="K397">
            <v>1780</v>
          </cell>
          <cell r="L397">
            <v>893</v>
          </cell>
        </row>
        <row r="398">
          <cell r="A398">
            <v>474097343</v>
          </cell>
          <cell r="B398">
            <v>474097</v>
          </cell>
          <cell r="C398">
            <v>474</v>
          </cell>
          <cell r="D398" t="str">
            <v>NORTH CENTRAL CHARTER ESSENTIAL</v>
          </cell>
          <cell r="E398">
            <v>97</v>
          </cell>
          <cell r="F398" t="str">
            <v>FITCHBURG</v>
          </cell>
          <cell r="G398">
            <v>343</v>
          </cell>
          <cell r="H398" t="str">
            <v>WINCHENDON</v>
          </cell>
          <cell r="I398">
            <v>102.20894021448967</v>
          </cell>
          <cell r="J398">
            <v>9829</v>
          </cell>
          <cell r="K398">
            <v>217</v>
          </cell>
          <cell r="L398">
            <v>893</v>
          </cell>
        </row>
        <row r="399">
          <cell r="A399">
            <v>474097610</v>
          </cell>
          <cell r="B399">
            <v>474097</v>
          </cell>
          <cell r="C399">
            <v>474</v>
          </cell>
          <cell r="D399" t="str">
            <v>NORTH CENTRAL CHARTER ESSENTIAL</v>
          </cell>
          <cell r="E399">
            <v>97</v>
          </cell>
          <cell r="F399" t="str">
            <v>FITCHBURG</v>
          </cell>
          <cell r="G399">
            <v>610</v>
          </cell>
          <cell r="H399" t="str">
            <v>ASHBURNHAM WESTMINSTER</v>
          </cell>
          <cell r="I399">
            <v>108.37866706599809</v>
          </cell>
          <cell r="J399">
            <v>9952</v>
          </cell>
          <cell r="K399">
            <v>834</v>
          </cell>
          <cell r="L399">
            <v>893</v>
          </cell>
        </row>
        <row r="400">
          <cell r="A400">
            <v>474097615</v>
          </cell>
          <cell r="B400">
            <v>474097</v>
          </cell>
          <cell r="C400">
            <v>474</v>
          </cell>
          <cell r="D400" t="str">
            <v>NORTH CENTRAL CHARTER ESSENTIAL</v>
          </cell>
          <cell r="E400">
            <v>97</v>
          </cell>
          <cell r="F400" t="str">
            <v>FITCHBURG</v>
          </cell>
          <cell r="G400">
            <v>615</v>
          </cell>
          <cell r="H400" t="str">
            <v>ATHOL ROYALSTON</v>
          </cell>
          <cell r="I400">
            <v>120.4432141321456</v>
          </cell>
          <cell r="J400">
            <v>9416</v>
          </cell>
          <cell r="K400">
            <v>1925</v>
          </cell>
          <cell r="L400">
            <v>893</v>
          </cell>
        </row>
        <row r="401">
          <cell r="A401">
            <v>474097616</v>
          </cell>
          <cell r="B401">
            <v>474097</v>
          </cell>
          <cell r="C401">
            <v>474</v>
          </cell>
          <cell r="D401" t="str">
            <v>NORTH CENTRAL CHARTER ESSENTIAL</v>
          </cell>
          <cell r="E401">
            <v>97</v>
          </cell>
          <cell r="F401" t="str">
            <v>FITCHBURG</v>
          </cell>
          <cell r="G401">
            <v>616</v>
          </cell>
          <cell r="H401" t="str">
            <v>AYER SHIRLEY</v>
          </cell>
          <cell r="I401">
            <v>124.9141943059811</v>
          </cell>
          <cell r="J401">
            <v>8788</v>
          </cell>
          <cell r="K401">
            <v>2189</v>
          </cell>
          <cell r="L401">
            <v>893</v>
          </cell>
        </row>
        <row r="402">
          <cell r="A402">
            <v>474097673</v>
          </cell>
          <cell r="B402">
            <v>474097</v>
          </cell>
          <cell r="C402">
            <v>474</v>
          </cell>
          <cell r="D402" t="str">
            <v>NORTH CENTRAL CHARTER ESSENTIAL</v>
          </cell>
          <cell r="E402">
            <v>97</v>
          </cell>
          <cell r="F402" t="str">
            <v>FITCHBURG</v>
          </cell>
          <cell r="G402">
            <v>673</v>
          </cell>
          <cell r="H402" t="str">
            <v>GROTON DUNSTABLE</v>
          </cell>
          <cell r="I402">
            <v>120.02669549975144</v>
          </cell>
          <cell r="J402">
            <v>9767</v>
          </cell>
          <cell r="K402">
            <v>1956</v>
          </cell>
          <cell r="L402">
            <v>893</v>
          </cell>
        </row>
        <row r="403">
          <cell r="A403">
            <v>474097720</v>
          </cell>
          <cell r="B403">
            <v>474097</v>
          </cell>
          <cell r="C403">
            <v>474</v>
          </cell>
          <cell r="D403" t="str">
            <v>NORTH CENTRAL CHARTER ESSENTIAL</v>
          </cell>
          <cell r="E403">
            <v>97</v>
          </cell>
          <cell r="F403" t="str">
            <v>FITCHBURG</v>
          </cell>
          <cell r="G403">
            <v>720</v>
          </cell>
          <cell r="H403" t="str">
            <v>NARRAGANSETT</v>
          </cell>
          <cell r="I403">
            <v>122.59116774842383</v>
          </cell>
          <cell r="J403">
            <v>8686</v>
          </cell>
          <cell r="K403">
            <v>1962</v>
          </cell>
          <cell r="L403">
            <v>893</v>
          </cell>
        </row>
        <row r="404">
          <cell r="A404">
            <v>474097725</v>
          </cell>
          <cell r="B404">
            <v>474097</v>
          </cell>
          <cell r="C404">
            <v>474</v>
          </cell>
          <cell r="D404" t="str">
            <v>NORTH CENTRAL CHARTER ESSENTIAL</v>
          </cell>
          <cell r="E404">
            <v>97</v>
          </cell>
          <cell r="F404" t="str">
            <v>FITCHBURG</v>
          </cell>
          <cell r="G404">
            <v>725</v>
          </cell>
          <cell r="H404" t="str">
            <v>NASHOBA</v>
          </cell>
          <cell r="I404">
            <v>145.24703743158318</v>
          </cell>
          <cell r="J404">
            <v>9241</v>
          </cell>
          <cell r="K404">
            <v>4181</v>
          </cell>
          <cell r="L404">
            <v>893</v>
          </cell>
        </row>
        <row r="405">
          <cell r="A405">
            <v>474097735</v>
          </cell>
          <cell r="B405">
            <v>474097</v>
          </cell>
          <cell r="C405">
            <v>474</v>
          </cell>
          <cell r="D405" t="str">
            <v>NORTH CENTRAL CHARTER ESSENTIAL</v>
          </cell>
          <cell r="E405">
            <v>97</v>
          </cell>
          <cell r="F405" t="str">
            <v>FITCHBURG</v>
          </cell>
          <cell r="G405">
            <v>735</v>
          </cell>
          <cell r="H405" t="str">
            <v>NORTH MIDDLESEX</v>
          </cell>
          <cell r="I405">
            <v>111.31564609601692</v>
          </cell>
          <cell r="J405">
            <v>8855</v>
          </cell>
          <cell r="K405">
            <v>1002</v>
          </cell>
          <cell r="L405">
            <v>893</v>
          </cell>
        </row>
        <row r="406">
          <cell r="A406">
            <v>474097753</v>
          </cell>
          <cell r="B406">
            <v>474097</v>
          </cell>
          <cell r="C406">
            <v>474</v>
          </cell>
          <cell r="D406" t="str">
            <v>NORTH CENTRAL CHARTER ESSENTIAL</v>
          </cell>
          <cell r="E406">
            <v>97</v>
          </cell>
          <cell r="F406" t="str">
            <v>FITCHBURG</v>
          </cell>
          <cell r="G406">
            <v>753</v>
          </cell>
          <cell r="H406" t="str">
            <v>QUABBIN</v>
          </cell>
          <cell r="I406">
            <v>114.27666459192002</v>
          </cell>
          <cell r="J406">
            <v>8911</v>
          </cell>
          <cell r="K406">
            <v>1272</v>
          </cell>
          <cell r="L406">
            <v>893</v>
          </cell>
        </row>
        <row r="407">
          <cell r="A407">
            <v>474097755</v>
          </cell>
          <cell r="B407">
            <v>474097</v>
          </cell>
          <cell r="C407">
            <v>474</v>
          </cell>
          <cell r="D407" t="str">
            <v>NORTH CENTRAL CHARTER ESSENTIAL</v>
          </cell>
          <cell r="E407">
            <v>97</v>
          </cell>
          <cell r="F407" t="str">
            <v>FITCHBURG</v>
          </cell>
          <cell r="G407">
            <v>755</v>
          </cell>
          <cell r="H407" t="str">
            <v>RALPH C MAHAR</v>
          </cell>
          <cell r="I407">
            <v>124.9307173928862</v>
          </cell>
          <cell r="J407">
            <v>8691</v>
          </cell>
          <cell r="K407">
            <v>2167</v>
          </cell>
          <cell r="L407">
            <v>893</v>
          </cell>
        </row>
        <row r="408">
          <cell r="A408">
            <v>474097775</v>
          </cell>
          <cell r="B408">
            <v>474097</v>
          </cell>
          <cell r="C408">
            <v>474</v>
          </cell>
          <cell r="D408" t="str">
            <v>NORTH CENTRAL CHARTER ESSENTIAL</v>
          </cell>
          <cell r="E408">
            <v>97</v>
          </cell>
          <cell r="F408" t="str">
            <v>FITCHBURG</v>
          </cell>
          <cell r="G408">
            <v>775</v>
          </cell>
          <cell r="H408" t="str">
            <v>WACHUSETT</v>
          </cell>
          <cell r="I408">
            <v>111.38437617111208</v>
          </cell>
          <cell r="J408">
            <v>8416</v>
          </cell>
          <cell r="K408">
            <v>958</v>
          </cell>
          <cell r="L408">
            <v>893</v>
          </cell>
        </row>
        <row r="409">
          <cell r="A409">
            <v>475035035</v>
          </cell>
          <cell r="B409">
            <v>475035</v>
          </cell>
          <cell r="C409">
            <v>475</v>
          </cell>
          <cell r="D409" t="str">
            <v>DORCHESTER COLLEGIATE ACADEMY</v>
          </cell>
          <cell r="E409">
            <v>35</v>
          </cell>
          <cell r="F409" t="str">
            <v>BOSTON</v>
          </cell>
          <cell r="G409">
            <v>35</v>
          </cell>
          <cell r="H409" t="str">
            <v>BOSTON</v>
          </cell>
          <cell r="I409">
            <v>114.92582617034319</v>
          </cell>
          <cell r="J409">
            <v>11261</v>
          </cell>
          <cell r="K409">
            <v>1681</v>
          </cell>
          <cell r="L409">
            <v>893</v>
          </cell>
        </row>
        <row r="410">
          <cell r="A410">
            <v>475035244</v>
          </cell>
          <cell r="B410">
            <v>475035</v>
          </cell>
          <cell r="C410">
            <v>475</v>
          </cell>
          <cell r="D410" t="str">
            <v>DORCHESTER COLLEGIATE ACADEMY</v>
          </cell>
          <cell r="E410">
            <v>35</v>
          </cell>
          <cell r="F410" t="str">
            <v>BOSTON</v>
          </cell>
          <cell r="G410">
            <v>244</v>
          </cell>
          <cell r="H410" t="str">
            <v>RANDOLPH</v>
          </cell>
          <cell r="I410">
            <v>131.49771700717613</v>
          </cell>
          <cell r="J410">
            <v>11953</v>
          </cell>
          <cell r="K410">
            <v>3765</v>
          </cell>
          <cell r="L410">
            <v>893</v>
          </cell>
        </row>
        <row r="411">
          <cell r="A411">
            <v>476348186</v>
          </cell>
          <cell r="B411">
            <v>476348</v>
          </cell>
          <cell r="C411">
            <v>476</v>
          </cell>
          <cell r="D411" t="str">
            <v>SPIRIT OF KNOWLEDGE</v>
          </cell>
          <cell r="E411">
            <v>348</v>
          </cell>
          <cell r="F411" t="str">
            <v>WORCESTER</v>
          </cell>
          <cell r="G411">
            <v>186</v>
          </cell>
          <cell r="H411" t="str">
            <v>MILLBURY</v>
          </cell>
          <cell r="I411">
            <v>124.5441724524016</v>
          </cell>
          <cell r="J411">
            <v>9241</v>
          </cell>
          <cell r="K411">
            <v>2268</v>
          </cell>
          <cell r="L411">
            <v>893</v>
          </cell>
        </row>
        <row r="412">
          <cell r="A412">
            <v>476348348</v>
          </cell>
          <cell r="B412">
            <v>476348</v>
          </cell>
          <cell r="C412">
            <v>476</v>
          </cell>
          <cell r="D412" t="str">
            <v>SPIRIT OF KNOWLEDGE</v>
          </cell>
          <cell r="E412">
            <v>348</v>
          </cell>
          <cell r="F412" t="str">
            <v>WORCESTER</v>
          </cell>
          <cell r="G412">
            <v>348</v>
          </cell>
          <cell r="H412" t="str">
            <v>WORCESTER</v>
          </cell>
          <cell r="I412">
            <v>100.05356194772459</v>
          </cell>
          <cell r="J412">
            <v>10623</v>
          </cell>
          <cell r="K412">
            <v>6</v>
          </cell>
          <cell r="L412">
            <v>893</v>
          </cell>
        </row>
        <row r="413">
          <cell r="A413">
            <v>476348767</v>
          </cell>
          <cell r="B413">
            <v>476348</v>
          </cell>
          <cell r="C413">
            <v>476</v>
          </cell>
          <cell r="D413" t="str">
            <v>SPIRIT OF KNOWLEDGE</v>
          </cell>
          <cell r="E413">
            <v>348</v>
          </cell>
          <cell r="F413" t="str">
            <v>WORCESTER</v>
          </cell>
          <cell r="G413">
            <v>767</v>
          </cell>
          <cell r="H413" t="str">
            <v>SPENCER EAST BROOKFIELD</v>
          </cell>
          <cell r="I413">
            <v>108.35703295763834</v>
          </cell>
          <cell r="J413">
            <v>9241</v>
          </cell>
          <cell r="K413">
            <v>772</v>
          </cell>
          <cell r="L413">
            <v>893</v>
          </cell>
        </row>
        <row r="414">
          <cell r="A414">
            <v>478352051</v>
          </cell>
          <cell r="B414">
            <v>478352</v>
          </cell>
          <cell r="C414">
            <v>478</v>
          </cell>
          <cell r="D414" t="str">
            <v>FRANCIS W. PARKER CHARTER ESSENTIAL</v>
          </cell>
          <cell r="E414">
            <v>352</v>
          </cell>
          <cell r="F414" t="str">
            <v>DEVENS</v>
          </cell>
          <cell r="G414">
            <v>51</v>
          </cell>
          <cell r="H414" t="str">
            <v>CARLISLE</v>
          </cell>
          <cell r="I414">
            <v>182.46159879207175</v>
          </cell>
          <cell r="J414">
            <v>7774</v>
          </cell>
          <cell r="K414">
            <v>6411</v>
          </cell>
          <cell r="L414">
            <v>893</v>
          </cell>
        </row>
        <row r="415">
          <cell r="A415">
            <v>478352056</v>
          </cell>
          <cell r="B415">
            <v>478352</v>
          </cell>
          <cell r="C415">
            <v>478</v>
          </cell>
          <cell r="D415" t="str">
            <v>FRANCIS W. PARKER CHARTER ESSENTIAL</v>
          </cell>
          <cell r="E415">
            <v>352</v>
          </cell>
          <cell r="F415" t="str">
            <v>DEVENS</v>
          </cell>
          <cell r="G415">
            <v>56</v>
          </cell>
          <cell r="H415" t="str">
            <v>CHELMSFORD</v>
          </cell>
          <cell r="I415">
            <v>115.5617002450151</v>
          </cell>
          <cell r="J415">
            <v>9464</v>
          </cell>
          <cell r="K415">
            <v>1473</v>
          </cell>
          <cell r="L415">
            <v>893</v>
          </cell>
        </row>
        <row r="416">
          <cell r="A416">
            <v>478352067</v>
          </cell>
          <cell r="B416">
            <v>478352</v>
          </cell>
          <cell r="C416">
            <v>478</v>
          </cell>
          <cell r="D416" t="str">
            <v>FRANCIS W. PARKER CHARTER ESSENTIAL</v>
          </cell>
          <cell r="E416">
            <v>352</v>
          </cell>
          <cell r="F416" t="str">
            <v>DEVENS</v>
          </cell>
          <cell r="G416">
            <v>67</v>
          </cell>
          <cell r="H416" t="str">
            <v>CONCORD</v>
          </cell>
          <cell r="I416">
            <v>189.27908715675468</v>
          </cell>
          <cell r="J416">
            <v>7774</v>
          </cell>
          <cell r="K416">
            <v>6941</v>
          </cell>
          <cell r="L416">
            <v>893</v>
          </cell>
        </row>
        <row r="417">
          <cell r="A417">
            <v>478352097</v>
          </cell>
          <cell r="B417">
            <v>478352</v>
          </cell>
          <cell r="C417">
            <v>478</v>
          </cell>
          <cell r="D417" t="str">
            <v>FRANCIS W. PARKER CHARTER ESSENTIAL</v>
          </cell>
          <cell r="E417">
            <v>352</v>
          </cell>
          <cell r="F417" t="str">
            <v>DEVENS</v>
          </cell>
          <cell r="G417">
            <v>97</v>
          </cell>
          <cell r="H417" t="str">
            <v>FITCHBURG</v>
          </cell>
          <cell r="I417">
            <v>100</v>
          </cell>
          <cell r="J417">
            <v>9476</v>
          </cell>
          <cell r="K417">
            <v>0</v>
          </cell>
          <cell r="L417">
            <v>893</v>
          </cell>
        </row>
        <row r="418">
          <cell r="A418">
            <v>478352125</v>
          </cell>
          <cell r="B418">
            <v>478352</v>
          </cell>
          <cell r="C418">
            <v>478</v>
          </cell>
          <cell r="D418" t="str">
            <v>FRANCIS W. PARKER CHARTER ESSENTIAL</v>
          </cell>
          <cell r="E418">
            <v>352</v>
          </cell>
          <cell r="F418" t="str">
            <v>DEVENS</v>
          </cell>
          <cell r="G418">
            <v>125</v>
          </cell>
          <cell r="H418" t="str">
            <v>HARVARD</v>
          </cell>
          <cell r="I418">
            <v>132.2037078451868</v>
          </cell>
          <cell r="J418">
            <v>8830</v>
          </cell>
          <cell r="K418">
            <v>2844</v>
          </cell>
          <cell r="L418">
            <v>893</v>
          </cell>
        </row>
        <row r="419">
          <cell r="A419">
            <v>478352141</v>
          </cell>
          <cell r="B419">
            <v>478352</v>
          </cell>
          <cell r="C419">
            <v>478</v>
          </cell>
          <cell r="D419" t="str">
            <v>FRANCIS W. PARKER CHARTER ESSENTIAL</v>
          </cell>
          <cell r="E419">
            <v>352</v>
          </cell>
          <cell r="F419" t="str">
            <v>DEVENS</v>
          </cell>
          <cell r="G419">
            <v>141</v>
          </cell>
          <cell r="H419" t="str">
            <v>HUDSON</v>
          </cell>
          <cell r="I419">
            <v>141.60765068531865</v>
          </cell>
          <cell r="J419">
            <v>9041</v>
          </cell>
          <cell r="K419">
            <v>3762</v>
          </cell>
          <cell r="L419">
            <v>893</v>
          </cell>
        </row>
        <row r="420">
          <cell r="A420">
            <v>478352153</v>
          </cell>
          <cell r="B420">
            <v>478352</v>
          </cell>
          <cell r="C420">
            <v>478</v>
          </cell>
          <cell r="D420" t="str">
            <v>FRANCIS W. PARKER CHARTER ESSENTIAL</v>
          </cell>
          <cell r="E420">
            <v>352</v>
          </cell>
          <cell r="F420" t="str">
            <v>DEVENS</v>
          </cell>
          <cell r="G420">
            <v>153</v>
          </cell>
          <cell r="H420" t="str">
            <v>LEOMINSTER</v>
          </cell>
          <cell r="I420">
            <v>100.61794146119338</v>
          </cell>
          <cell r="J420">
            <v>8822</v>
          </cell>
          <cell r="K420">
            <v>55</v>
          </cell>
          <cell r="L420">
            <v>893</v>
          </cell>
        </row>
        <row r="421">
          <cell r="A421">
            <v>478352158</v>
          </cell>
          <cell r="B421">
            <v>478352</v>
          </cell>
          <cell r="C421">
            <v>478</v>
          </cell>
          <cell r="D421" t="str">
            <v>FRANCIS W. PARKER CHARTER ESSENTIAL</v>
          </cell>
          <cell r="E421">
            <v>352</v>
          </cell>
          <cell r="F421" t="str">
            <v>DEVENS</v>
          </cell>
          <cell r="G421">
            <v>158</v>
          </cell>
          <cell r="H421" t="str">
            <v>LITTLETON</v>
          </cell>
          <cell r="I421">
            <v>131.32767968636745</v>
          </cell>
          <cell r="J421">
            <v>9033</v>
          </cell>
          <cell r="K421">
            <v>2830</v>
          </cell>
          <cell r="L421">
            <v>893</v>
          </cell>
        </row>
        <row r="422">
          <cell r="A422">
            <v>478352162</v>
          </cell>
          <cell r="B422">
            <v>478352</v>
          </cell>
          <cell r="C422">
            <v>478</v>
          </cell>
          <cell r="D422" t="str">
            <v>FRANCIS W. PARKER CHARTER ESSENTIAL</v>
          </cell>
          <cell r="E422">
            <v>352</v>
          </cell>
          <cell r="F422" t="str">
            <v>DEVENS</v>
          </cell>
          <cell r="G422">
            <v>162</v>
          </cell>
          <cell r="H422" t="str">
            <v>LUNENBURG</v>
          </cell>
          <cell r="I422">
            <v>119.29960625840152</v>
          </cell>
          <cell r="J422">
            <v>8901</v>
          </cell>
          <cell r="K422">
            <v>1718</v>
          </cell>
          <cell r="L422">
            <v>893</v>
          </cell>
        </row>
        <row r="423">
          <cell r="A423">
            <v>478352174</v>
          </cell>
          <cell r="B423">
            <v>478352</v>
          </cell>
          <cell r="C423">
            <v>478</v>
          </cell>
          <cell r="D423" t="str">
            <v>FRANCIS W. PARKER CHARTER ESSENTIAL</v>
          </cell>
          <cell r="E423">
            <v>352</v>
          </cell>
          <cell r="F423" t="str">
            <v>DEVENS</v>
          </cell>
          <cell r="G423">
            <v>174</v>
          </cell>
          <cell r="H423" t="str">
            <v>MAYNARD</v>
          </cell>
          <cell r="I423">
            <v>129.47350986697595</v>
          </cell>
          <cell r="J423">
            <v>8900</v>
          </cell>
          <cell r="K423">
            <v>2623</v>
          </cell>
          <cell r="L423">
            <v>893</v>
          </cell>
        </row>
        <row r="424">
          <cell r="A424">
            <v>478352271</v>
          </cell>
          <cell r="B424">
            <v>478352</v>
          </cell>
          <cell r="C424">
            <v>478</v>
          </cell>
          <cell r="D424" t="str">
            <v>FRANCIS W. PARKER CHARTER ESSENTIAL</v>
          </cell>
          <cell r="E424">
            <v>352</v>
          </cell>
          <cell r="F424" t="str">
            <v>DEVENS</v>
          </cell>
          <cell r="G424">
            <v>271</v>
          </cell>
          <cell r="H424" t="str">
            <v>SHREWSBURY</v>
          </cell>
          <cell r="I424">
            <v>108.66344775083707</v>
          </cell>
          <cell r="J424">
            <v>9464</v>
          </cell>
          <cell r="K424">
            <v>820</v>
          </cell>
          <cell r="L424">
            <v>893</v>
          </cell>
        </row>
        <row r="425">
          <cell r="A425">
            <v>478352301</v>
          </cell>
          <cell r="B425">
            <v>478352</v>
          </cell>
          <cell r="C425">
            <v>478</v>
          </cell>
          <cell r="D425" t="str">
            <v>FRANCIS W. PARKER CHARTER ESSENTIAL</v>
          </cell>
          <cell r="E425">
            <v>352</v>
          </cell>
          <cell r="F425" t="str">
            <v>DEVENS</v>
          </cell>
          <cell r="G425">
            <v>301</v>
          </cell>
          <cell r="H425" t="str">
            <v>TYNGSBOROUGH</v>
          </cell>
          <cell r="I425">
            <v>121.55559340024271</v>
          </cell>
          <cell r="J425">
            <v>9464</v>
          </cell>
          <cell r="K425">
            <v>2040</v>
          </cell>
          <cell r="L425">
            <v>893</v>
          </cell>
        </row>
        <row r="426">
          <cell r="A426">
            <v>478352322</v>
          </cell>
          <cell r="B426">
            <v>478352</v>
          </cell>
          <cell r="C426">
            <v>478</v>
          </cell>
          <cell r="D426" t="str">
            <v>FRANCIS W. PARKER CHARTER ESSENTIAL</v>
          </cell>
          <cell r="E426">
            <v>352</v>
          </cell>
          <cell r="F426" t="str">
            <v>DEVENS</v>
          </cell>
          <cell r="G426">
            <v>322</v>
          </cell>
          <cell r="H426" t="str">
            <v>WEST BOYLSTON</v>
          </cell>
          <cell r="I426">
            <v>144.7078262091057</v>
          </cell>
          <cell r="J426">
            <v>9464</v>
          </cell>
          <cell r="K426">
            <v>4231</v>
          </cell>
          <cell r="L426">
            <v>893</v>
          </cell>
        </row>
        <row r="427">
          <cell r="A427">
            <v>478352326</v>
          </cell>
          <cell r="B427">
            <v>478352</v>
          </cell>
          <cell r="C427">
            <v>478</v>
          </cell>
          <cell r="D427" t="str">
            <v>FRANCIS W. PARKER CHARTER ESSENTIAL</v>
          </cell>
          <cell r="E427">
            <v>352</v>
          </cell>
          <cell r="F427" t="str">
            <v>DEVENS</v>
          </cell>
          <cell r="G427">
            <v>326</v>
          </cell>
          <cell r="H427" t="str">
            <v>WESTFORD</v>
          </cell>
          <cell r="I427">
            <v>119.37852357892172</v>
          </cell>
          <cell r="J427">
            <v>9464</v>
          </cell>
          <cell r="K427">
            <v>1834</v>
          </cell>
          <cell r="L427">
            <v>893</v>
          </cell>
        </row>
        <row r="428">
          <cell r="A428">
            <v>478352343</v>
          </cell>
          <cell r="B428">
            <v>478352</v>
          </cell>
          <cell r="C428">
            <v>478</v>
          </cell>
          <cell r="D428" t="str">
            <v>FRANCIS W. PARKER CHARTER ESSENTIAL</v>
          </cell>
          <cell r="E428">
            <v>352</v>
          </cell>
          <cell r="F428" t="str">
            <v>DEVENS</v>
          </cell>
          <cell r="G428">
            <v>343</v>
          </cell>
          <cell r="H428" t="str">
            <v>WINCHENDON</v>
          </cell>
          <cell r="I428">
            <v>102.20894021448967</v>
          </cell>
          <cell r="J428">
            <v>8619</v>
          </cell>
          <cell r="K428">
            <v>190</v>
          </cell>
          <cell r="L428">
            <v>893</v>
          </cell>
        </row>
        <row r="429">
          <cell r="A429">
            <v>478352348</v>
          </cell>
          <cell r="B429">
            <v>478352</v>
          </cell>
          <cell r="C429">
            <v>478</v>
          </cell>
          <cell r="D429" t="str">
            <v>FRANCIS W. PARKER CHARTER ESSENTIAL</v>
          </cell>
          <cell r="E429">
            <v>352</v>
          </cell>
          <cell r="F429" t="str">
            <v>DEVENS</v>
          </cell>
          <cell r="G429">
            <v>348</v>
          </cell>
          <cell r="H429" t="str">
            <v>WORCESTER</v>
          </cell>
          <cell r="I429">
            <v>100.05356194772459</v>
          </cell>
          <cell r="J429">
            <v>9281</v>
          </cell>
          <cell r="K429">
            <v>5</v>
          </cell>
          <cell r="L429">
            <v>893</v>
          </cell>
        </row>
        <row r="430">
          <cell r="A430">
            <v>478352352</v>
          </cell>
          <cell r="B430">
            <v>478352</v>
          </cell>
          <cell r="C430">
            <v>478</v>
          </cell>
          <cell r="D430" t="str">
            <v>FRANCIS W. PARKER CHARTER ESSENTIAL</v>
          </cell>
          <cell r="E430">
            <v>352</v>
          </cell>
          <cell r="F430" t="str">
            <v>DEVENS</v>
          </cell>
          <cell r="G430">
            <v>352</v>
          </cell>
          <cell r="H430" t="str">
            <v>DEVENS</v>
          </cell>
          <cell r="I430">
            <v>132.2037078451868</v>
          </cell>
          <cell r="J430">
            <v>10157</v>
          </cell>
          <cell r="K430">
            <v>3271</v>
          </cell>
          <cell r="L430">
            <v>893</v>
          </cell>
        </row>
        <row r="431">
          <cell r="A431">
            <v>478352600</v>
          </cell>
          <cell r="B431">
            <v>478352</v>
          </cell>
          <cell r="C431">
            <v>478</v>
          </cell>
          <cell r="D431" t="str">
            <v>FRANCIS W. PARKER CHARTER ESSENTIAL</v>
          </cell>
          <cell r="E431">
            <v>352</v>
          </cell>
          <cell r="F431" t="str">
            <v>DEVENS</v>
          </cell>
          <cell r="G431">
            <v>600</v>
          </cell>
          <cell r="H431" t="str">
            <v>ACTON BOXBOROUGH</v>
          </cell>
          <cell r="I431">
            <v>126.11661300645972</v>
          </cell>
          <cell r="J431">
            <v>8498</v>
          </cell>
          <cell r="K431">
            <v>2219</v>
          </cell>
          <cell r="L431">
            <v>893</v>
          </cell>
        </row>
        <row r="432">
          <cell r="A432">
            <v>478352616</v>
          </cell>
          <cell r="B432">
            <v>478352</v>
          </cell>
          <cell r="C432">
            <v>478</v>
          </cell>
          <cell r="D432" t="str">
            <v>FRANCIS W. PARKER CHARTER ESSENTIAL</v>
          </cell>
          <cell r="E432">
            <v>352</v>
          </cell>
          <cell r="F432" t="str">
            <v>DEVENS</v>
          </cell>
          <cell r="G432">
            <v>616</v>
          </cell>
          <cell r="H432" t="str">
            <v>AYER SHIRLEY</v>
          </cell>
          <cell r="I432">
            <v>124.9141943059811</v>
          </cell>
          <cell r="J432">
            <v>9077</v>
          </cell>
          <cell r="K432">
            <v>2261</v>
          </cell>
          <cell r="L432">
            <v>893</v>
          </cell>
        </row>
        <row r="433">
          <cell r="A433">
            <v>478352620</v>
          </cell>
          <cell r="B433">
            <v>478352</v>
          </cell>
          <cell r="C433">
            <v>478</v>
          </cell>
          <cell r="D433" t="str">
            <v>FRANCIS W. PARKER CHARTER ESSENTIAL</v>
          </cell>
          <cell r="E433">
            <v>352</v>
          </cell>
          <cell r="F433" t="str">
            <v>DEVENS</v>
          </cell>
          <cell r="G433">
            <v>620</v>
          </cell>
          <cell r="H433" t="str">
            <v>BERLIN BOYLSTON</v>
          </cell>
          <cell r="I433">
            <v>153.75076357860408</v>
          </cell>
          <cell r="J433">
            <v>9377</v>
          </cell>
          <cell r="K433">
            <v>5040</v>
          </cell>
          <cell r="L433">
            <v>893</v>
          </cell>
        </row>
        <row r="434">
          <cell r="A434">
            <v>478352640</v>
          </cell>
          <cell r="B434">
            <v>478352</v>
          </cell>
          <cell r="C434">
            <v>478</v>
          </cell>
          <cell r="D434" t="str">
            <v>FRANCIS W. PARKER CHARTER ESSENTIAL</v>
          </cell>
          <cell r="E434">
            <v>352</v>
          </cell>
          <cell r="F434" t="str">
            <v>DEVENS</v>
          </cell>
          <cell r="G434">
            <v>640</v>
          </cell>
          <cell r="H434" t="str">
            <v>CONCORD CARLISLE</v>
          </cell>
          <cell r="I434">
            <v>169.84600467070163</v>
          </cell>
          <cell r="J434">
            <v>9464</v>
          </cell>
          <cell r="K434">
            <v>6610</v>
          </cell>
          <cell r="L434">
            <v>893</v>
          </cell>
        </row>
        <row r="435">
          <cell r="A435">
            <v>478352673</v>
          </cell>
          <cell r="B435">
            <v>478352</v>
          </cell>
          <cell r="C435">
            <v>478</v>
          </cell>
          <cell r="D435" t="str">
            <v>FRANCIS W. PARKER CHARTER ESSENTIAL</v>
          </cell>
          <cell r="E435">
            <v>352</v>
          </cell>
          <cell r="F435" t="str">
            <v>DEVENS</v>
          </cell>
          <cell r="G435">
            <v>673</v>
          </cell>
          <cell r="H435" t="str">
            <v>GROTON DUNSTABLE</v>
          </cell>
          <cell r="I435">
            <v>120.02669549975144</v>
          </cell>
          <cell r="J435">
            <v>9051</v>
          </cell>
          <cell r="K435">
            <v>1813</v>
          </cell>
          <cell r="L435">
            <v>893</v>
          </cell>
        </row>
        <row r="436">
          <cell r="A436">
            <v>478352725</v>
          </cell>
          <cell r="B436">
            <v>478352</v>
          </cell>
          <cell r="C436">
            <v>478</v>
          </cell>
          <cell r="D436" t="str">
            <v>FRANCIS W. PARKER CHARTER ESSENTIAL</v>
          </cell>
          <cell r="E436">
            <v>352</v>
          </cell>
          <cell r="F436" t="str">
            <v>DEVENS</v>
          </cell>
          <cell r="G436">
            <v>725</v>
          </cell>
          <cell r="H436" t="str">
            <v>NASHOBA</v>
          </cell>
          <cell r="I436">
            <v>145.24703743158318</v>
          </cell>
          <cell r="J436">
            <v>8619</v>
          </cell>
          <cell r="K436">
            <v>3900</v>
          </cell>
          <cell r="L436">
            <v>893</v>
          </cell>
        </row>
        <row r="437">
          <cell r="A437">
            <v>478352735</v>
          </cell>
          <cell r="B437">
            <v>478352</v>
          </cell>
          <cell r="C437">
            <v>478</v>
          </cell>
          <cell r="D437" t="str">
            <v>FRANCIS W. PARKER CHARTER ESSENTIAL</v>
          </cell>
          <cell r="E437">
            <v>352</v>
          </cell>
          <cell r="F437" t="str">
            <v>DEVENS</v>
          </cell>
          <cell r="G437">
            <v>735</v>
          </cell>
          <cell r="H437" t="str">
            <v>NORTH MIDDLESEX</v>
          </cell>
          <cell r="I437">
            <v>111.31564609601692</v>
          </cell>
          <cell r="J437">
            <v>9210</v>
          </cell>
          <cell r="K437">
            <v>1042</v>
          </cell>
          <cell r="L437">
            <v>893</v>
          </cell>
        </row>
        <row r="438">
          <cell r="A438">
            <v>478352753</v>
          </cell>
          <cell r="B438">
            <v>478352</v>
          </cell>
          <cell r="C438">
            <v>478</v>
          </cell>
          <cell r="D438" t="str">
            <v>FRANCIS W. PARKER CHARTER ESSENTIAL</v>
          </cell>
          <cell r="E438">
            <v>352</v>
          </cell>
          <cell r="F438" t="str">
            <v>DEVENS</v>
          </cell>
          <cell r="G438">
            <v>753</v>
          </cell>
          <cell r="H438" t="str">
            <v>QUABBIN</v>
          </cell>
          <cell r="I438">
            <v>114.27666459192002</v>
          </cell>
          <cell r="J438">
            <v>8196</v>
          </cell>
          <cell r="K438">
            <v>1170</v>
          </cell>
          <cell r="L438">
            <v>893</v>
          </cell>
        </row>
        <row r="439">
          <cell r="A439">
            <v>478352775</v>
          </cell>
          <cell r="B439">
            <v>478352</v>
          </cell>
          <cell r="C439">
            <v>478</v>
          </cell>
          <cell r="D439" t="str">
            <v>FRANCIS W. PARKER CHARTER ESSENTIAL</v>
          </cell>
          <cell r="E439">
            <v>352</v>
          </cell>
          <cell r="F439" t="str">
            <v>DEVENS</v>
          </cell>
          <cell r="G439">
            <v>775</v>
          </cell>
          <cell r="H439" t="str">
            <v>WACHUSETT</v>
          </cell>
          <cell r="I439">
            <v>111.38437617111208</v>
          </cell>
          <cell r="J439">
            <v>8984</v>
          </cell>
          <cell r="K439">
            <v>1023</v>
          </cell>
          <cell r="L439">
            <v>893</v>
          </cell>
        </row>
        <row r="440">
          <cell r="A440">
            <v>479278005</v>
          </cell>
          <cell r="B440">
            <v>479278</v>
          </cell>
          <cell r="C440">
            <v>479</v>
          </cell>
          <cell r="D440" t="str">
            <v>PIONEER VALLEY PERFORMING ARTS CHARTER PUBLIC</v>
          </cell>
          <cell r="E440">
            <v>278</v>
          </cell>
          <cell r="F440" t="str">
            <v>SOUTH HADLEY</v>
          </cell>
          <cell r="G440">
            <v>5</v>
          </cell>
          <cell r="H440" t="str">
            <v>AGAWAM</v>
          </cell>
          <cell r="I440">
            <v>116.35918186753943</v>
          </cell>
          <cell r="J440">
            <v>9546</v>
          </cell>
          <cell r="K440">
            <v>1562</v>
          </cell>
          <cell r="L440">
            <v>893</v>
          </cell>
        </row>
        <row r="441">
          <cell r="A441">
            <v>479278024</v>
          </cell>
          <cell r="B441">
            <v>479278</v>
          </cell>
          <cell r="C441">
            <v>479</v>
          </cell>
          <cell r="D441" t="str">
            <v>PIONEER VALLEY PERFORMING ARTS CHARTER PUBLIC</v>
          </cell>
          <cell r="E441">
            <v>278</v>
          </cell>
          <cell r="F441" t="str">
            <v>SOUTH HADLEY</v>
          </cell>
          <cell r="G441">
            <v>24</v>
          </cell>
          <cell r="H441" t="str">
            <v>BELCHERTOWN</v>
          </cell>
          <cell r="I441">
            <v>106.19649934091677</v>
          </cell>
          <cell r="J441">
            <v>8664</v>
          </cell>
          <cell r="K441">
            <v>537</v>
          </cell>
          <cell r="L441">
            <v>893</v>
          </cell>
        </row>
        <row r="442">
          <cell r="A442">
            <v>479278061</v>
          </cell>
          <cell r="B442">
            <v>479278</v>
          </cell>
          <cell r="C442">
            <v>479</v>
          </cell>
          <cell r="D442" t="str">
            <v>PIONEER VALLEY PERFORMING ARTS CHARTER PUBLIC</v>
          </cell>
          <cell r="E442">
            <v>278</v>
          </cell>
          <cell r="F442" t="str">
            <v>SOUTH HADLEY</v>
          </cell>
          <cell r="G442">
            <v>61</v>
          </cell>
          <cell r="H442" t="str">
            <v>CHICOPEE</v>
          </cell>
          <cell r="I442">
            <v>101.6039306660703</v>
          </cell>
          <cell r="J442">
            <v>9695</v>
          </cell>
          <cell r="K442">
            <v>156</v>
          </cell>
          <cell r="L442">
            <v>893</v>
          </cell>
        </row>
        <row r="443">
          <cell r="A443">
            <v>479278086</v>
          </cell>
          <cell r="B443">
            <v>479278</v>
          </cell>
          <cell r="C443">
            <v>479</v>
          </cell>
          <cell r="D443" t="str">
            <v>PIONEER VALLEY PERFORMING ARTS CHARTER PUBLIC</v>
          </cell>
          <cell r="E443">
            <v>278</v>
          </cell>
          <cell r="F443" t="str">
            <v>SOUTH HADLEY</v>
          </cell>
          <cell r="G443">
            <v>86</v>
          </cell>
          <cell r="H443" t="str">
            <v>EASTHAMPTON</v>
          </cell>
          <cell r="I443">
            <v>111.72498735636887</v>
          </cell>
          <cell r="J443">
            <v>8334</v>
          </cell>
          <cell r="K443">
            <v>977</v>
          </cell>
          <cell r="L443">
            <v>893</v>
          </cell>
        </row>
        <row r="444">
          <cell r="A444">
            <v>479278087</v>
          </cell>
          <cell r="B444">
            <v>479278</v>
          </cell>
          <cell r="C444">
            <v>479</v>
          </cell>
          <cell r="D444" t="str">
            <v>PIONEER VALLEY PERFORMING ARTS CHARTER PUBLIC</v>
          </cell>
          <cell r="E444">
            <v>278</v>
          </cell>
          <cell r="F444" t="str">
            <v>SOUTH HADLEY</v>
          </cell>
          <cell r="G444">
            <v>87</v>
          </cell>
          <cell r="H444" t="str">
            <v>EAST LONGMEADOW</v>
          </cell>
          <cell r="I444">
            <v>122.88677371812223</v>
          </cell>
          <cell r="J444">
            <v>9241</v>
          </cell>
          <cell r="K444">
            <v>2115</v>
          </cell>
          <cell r="L444">
            <v>893</v>
          </cell>
        </row>
        <row r="445">
          <cell r="A445">
            <v>479278091</v>
          </cell>
          <cell r="B445">
            <v>479278</v>
          </cell>
          <cell r="C445">
            <v>479</v>
          </cell>
          <cell r="D445" t="str">
            <v>PIONEER VALLEY PERFORMING ARTS CHARTER PUBLIC</v>
          </cell>
          <cell r="E445">
            <v>278</v>
          </cell>
          <cell r="F445" t="str">
            <v>SOUTH HADLEY</v>
          </cell>
          <cell r="G445">
            <v>91</v>
          </cell>
          <cell r="H445" t="str">
            <v>ERVING</v>
          </cell>
          <cell r="I445">
            <v>158.08909651941644</v>
          </cell>
          <cell r="J445">
            <v>10933</v>
          </cell>
          <cell r="K445">
            <v>6351</v>
          </cell>
          <cell r="L445">
            <v>893</v>
          </cell>
        </row>
        <row r="446">
          <cell r="A446">
            <v>479278111</v>
          </cell>
          <cell r="B446">
            <v>479278</v>
          </cell>
          <cell r="C446">
            <v>479</v>
          </cell>
          <cell r="D446" t="str">
            <v>PIONEER VALLEY PERFORMING ARTS CHARTER PUBLIC</v>
          </cell>
          <cell r="E446">
            <v>278</v>
          </cell>
          <cell r="F446" t="str">
            <v>SOUTH HADLEY</v>
          </cell>
          <cell r="G446">
            <v>111</v>
          </cell>
          <cell r="H446" t="str">
            <v>GRANBY</v>
          </cell>
          <cell r="I446">
            <v>105.64539949804698</v>
          </cell>
          <cell r="J446">
            <v>9378</v>
          </cell>
          <cell r="K446">
            <v>529</v>
          </cell>
          <cell r="L446">
            <v>893</v>
          </cell>
        </row>
        <row r="447">
          <cell r="A447">
            <v>479278114</v>
          </cell>
          <cell r="B447">
            <v>479278</v>
          </cell>
          <cell r="C447">
            <v>479</v>
          </cell>
          <cell r="D447" t="str">
            <v>PIONEER VALLEY PERFORMING ARTS CHARTER PUBLIC</v>
          </cell>
          <cell r="E447">
            <v>278</v>
          </cell>
          <cell r="F447" t="str">
            <v>SOUTH HADLEY</v>
          </cell>
          <cell r="G447">
            <v>114</v>
          </cell>
          <cell r="H447" t="str">
            <v>GREENFIELD</v>
          </cell>
          <cell r="I447">
            <v>119.71725945762716</v>
          </cell>
          <cell r="J447">
            <v>9172</v>
          </cell>
          <cell r="K447">
            <v>1808</v>
          </cell>
          <cell r="L447">
            <v>893</v>
          </cell>
        </row>
        <row r="448">
          <cell r="A448">
            <v>479278117</v>
          </cell>
          <cell r="B448">
            <v>479278</v>
          </cell>
          <cell r="C448">
            <v>479</v>
          </cell>
          <cell r="D448" t="str">
            <v>PIONEER VALLEY PERFORMING ARTS CHARTER PUBLIC</v>
          </cell>
          <cell r="E448">
            <v>278</v>
          </cell>
          <cell r="F448" t="str">
            <v>SOUTH HADLEY</v>
          </cell>
          <cell r="G448">
            <v>117</v>
          </cell>
          <cell r="H448" t="str">
            <v>HADLEY</v>
          </cell>
          <cell r="I448">
            <v>116.2824245793208</v>
          </cell>
          <cell r="J448">
            <v>9058</v>
          </cell>
          <cell r="K448">
            <v>1475</v>
          </cell>
          <cell r="L448">
            <v>893</v>
          </cell>
        </row>
        <row r="449">
          <cell r="A449">
            <v>479278127</v>
          </cell>
          <cell r="B449">
            <v>479278</v>
          </cell>
          <cell r="C449">
            <v>479</v>
          </cell>
          <cell r="D449" t="str">
            <v>PIONEER VALLEY PERFORMING ARTS CHARTER PUBLIC</v>
          </cell>
          <cell r="E449">
            <v>278</v>
          </cell>
          <cell r="F449" t="str">
            <v>SOUTH HADLEY</v>
          </cell>
          <cell r="G449">
            <v>127</v>
          </cell>
          <cell r="H449" t="str">
            <v>HATFIELD</v>
          </cell>
          <cell r="I449">
            <v>137.8753362819128</v>
          </cell>
          <cell r="J449">
            <v>8691</v>
          </cell>
          <cell r="K449">
            <v>3292</v>
          </cell>
          <cell r="L449">
            <v>893</v>
          </cell>
        </row>
        <row r="450">
          <cell r="A450">
            <v>479278137</v>
          </cell>
          <cell r="B450">
            <v>479278</v>
          </cell>
          <cell r="C450">
            <v>479</v>
          </cell>
          <cell r="D450" t="str">
            <v>PIONEER VALLEY PERFORMING ARTS CHARTER PUBLIC</v>
          </cell>
          <cell r="E450">
            <v>278</v>
          </cell>
          <cell r="F450" t="str">
            <v>SOUTH HADLEY</v>
          </cell>
          <cell r="G450">
            <v>137</v>
          </cell>
          <cell r="H450" t="str">
            <v>HOLYOKE</v>
          </cell>
          <cell r="I450">
            <v>104.00767098118493</v>
          </cell>
          <cell r="J450">
            <v>9065</v>
          </cell>
          <cell r="K450">
            <v>363</v>
          </cell>
          <cell r="L450">
            <v>893</v>
          </cell>
        </row>
        <row r="451">
          <cell r="A451">
            <v>479278159</v>
          </cell>
          <cell r="B451">
            <v>479278</v>
          </cell>
          <cell r="C451">
            <v>479</v>
          </cell>
          <cell r="D451" t="str">
            <v>PIONEER VALLEY PERFORMING ARTS CHARTER PUBLIC</v>
          </cell>
          <cell r="E451">
            <v>278</v>
          </cell>
          <cell r="F451" t="str">
            <v>SOUTH HADLEY</v>
          </cell>
          <cell r="G451">
            <v>159</v>
          </cell>
          <cell r="H451" t="str">
            <v>LONGMEADOW</v>
          </cell>
          <cell r="I451">
            <v>137.52306871110406</v>
          </cell>
          <cell r="J451">
            <v>8691</v>
          </cell>
          <cell r="K451">
            <v>3261</v>
          </cell>
          <cell r="L451">
            <v>893</v>
          </cell>
        </row>
        <row r="452">
          <cell r="A452">
            <v>479278161</v>
          </cell>
          <cell r="B452">
            <v>479278</v>
          </cell>
          <cell r="C452">
            <v>479</v>
          </cell>
          <cell r="D452" t="str">
            <v>PIONEER VALLEY PERFORMING ARTS CHARTER PUBLIC</v>
          </cell>
          <cell r="E452">
            <v>278</v>
          </cell>
          <cell r="F452" t="str">
            <v>SOUTH HADLEY</v>
          </cell>
          <cell r="G452">
            <v>161</v>
          </cell>
          <cell r="H452" t="str">
            <v>LUDLOW</v>
          </cell>
          <cell r="I452">
            <v>115.97942112408074</v>
          </cell>
          <cell r="J452">
            <v>9241</v>
          </cell>
          <cell r="K452">
            <v>1477</v>
          </cell>
          <cell r="L452">
            <v>893</v>
          </cell>
        </row>
        <row r="453">
          <cell r="A453">
            <v>479278191</v>
          </cell>
          <cell r="B453">
            <v>479278</v>
          </cell>
          <cell r="C453">
            <v>479</v>
          </cell>
          <cell r="D453" t="str">
            <v>PIONEER VALLEY PERFORMING ARTS CHARTER PUBLIC</v>
          </cell>
          <cell r="E453">
            <v>278</v>
          </cell>
          <cell r="F453" t="str">
            <v>SOUTH HADLEY</v>
          </cell>
          <cell r="G453">
            <v>191</v>
          </cell>
          <cell r="H453" t="str">
            <v>MONSON</v>
          </cell>
          <cell r="I453">
            <v>100.75680913470917</v>
          </cell>
          <cell r="J453">
            <v>8641</v>
          </cell>
          <cell r="K453">
            <v>65</v>
          </cell>
          <cell r="L453">
            <v>893</v>
          </cell>
        </row>
        <row r="454">
          <cell r="A454">
            <v>479278210</v>
          </cell>
          <cell r="B454">
            <v>479278</v>
          </cell>
          <cell r="C454">
            <v>479</v>
          </cell>
          <cell r="D454" t="str">
            <v>PIONEER VALLEY PERFORMING ARTS CHARTER PUBLIC</v>
          </cell>
          <cell r="E454">
            <v>278</v>
          </cell>
          <cell r="F454" t="str">
            <v>SOUTH HADLEY</v>
          </cell>
          <cell r="G454">
            <v>210</v>
          </cell>
          <cell r="H454" t="str">
            <v>NORTHAMPTON</v>
          </cell>
          <cell r="I454">
            <v>119.04686916163105</v>
          </cell>
          <cell r="J454">
            <v>8777</v>
          </cell>
          <cell r="K454">
            <v>1672</v>
          </cell>
          <cell r="L454">
            <v>893</v>
          </cell>
        </row>
        <row r="455">
          <cell r="A455">
            <v>479278226</v>
          </cell>
          <cell r="B455">
            <v>479278</v>
          </cell>
          <cell r="C455">
            <v>479</v>
          </cell>
          <cell r="D455" t="str">
            <v>PIONEER VALLEY PERFORMING ARTS CHARTER PUBLIC</v>
          </cell>
          <cell r="E455">
            <v>278</v>
          </cell>
          <cell r="F455" t="str">
            <v>SOUTH HADLEY</v>
          </cell>
          <cell r="G455">
            <v>226</v>
          </cell>
          <cell r="H455" t="str">
            <v>OXFORD</v>
          </cell>
          <cell r="I455">
            <v>108.65040753077851</v>
          </cell>
          <cell r="J455">
            <v>7592</v>
          </cell>
          <cell r="K455">
            <v>657</v>
          </cell>
          <cell r="L455">
            <v>893</v>
          </cell>
        </row>
        <row r="456">
          <cell r="A456">
            <v>479278227</v>
          </cell>
          <cell r="B456">
            <v>479278</v>
          </cell>
          <cell r="C456">
            <v>479</v>
          </cell>
          <cell r="D456" t="str">
            <v>PIONEER VALLEY PERFORMING ARTS CHARTER PUBLIC</v>
          </cell>
          <cell r="E456">
            <v>278</v>
          </cell>
          <cell r="F456" t="str">
            <v>SOUTH HADLEY</v>
          </cell>
          <cell r="G456">
            <v>227</v>
          </cell>
          <cell r="H456" t="str">
            <v>PALMER</v>
          </cell>
          <cell r="I456">
            <v>108.78581406399684</v>
          </cell>
          <cell r="J456">
            <v>9992</v>
          </cell>
          <cell r="K456">
            <v>878</v>
          </cell>
          <cell r="L456">
            <v>893</v>
          </cell>
        </row>
        <row r="457">
          <cell r="A457">
            <v>479278278</v>
          </cell>
          <cell r="B457">
            <v>479278</v>
          </cell>
          <cell r="C457">
            <v>479</v>
          </cell>
          <cell r="D457" t="str">
            <v>PIONEER VALLEY PERFORMING ARTS CHARTER PUBLIC</v>
          </cell>
          <cell r="E457">
            <v>278</v>
          </cell>
          <cell r="F457" t="str">
            <v>SOUTH HADLEY</v>
          </cell>
          <cell r="G457">
            <v>278</v>
          </cell>
          <cell r="H457" t="str">
            <v>SOUTH HADLEY</v>
          </cell>
          <cell r="I457">
            <v>122.28676819690698</v>
          </cell>
          <cell r="J457">
            <v>8644</v>
          </cell>
          <cell r="K457">
            <v>1926</v>
          </cell>
          <cell r="L457">
            <v>893</v>
          </cell>
        </row>
        <row r="458">
          <cell r="A458">
            <v>479278281</v>
          </cell>
          <cell r="B458">
            <v>479278</v>
          </cell>
          <cell r="C458">
            <v>479</v>
          </cell>
          <cell r="D458" t="str">
            <v>PIONEER VALLEY PERFORMING ARTS CHARTER PUBLIC</v>
          </cell>
          <cell r="E458">
            <v>278</v>
          </cell>
          <cell r="F458" t="str">
            <v>SOUTH HADLEY</v>
          </cell>
          <cell r="G458">
            <v>281</v>
          </cell>
          <cell r="H458" t="str">
            <v>SPRINGFIELD</v>
          </cell>
          <cell r="I458">
            <v>100.22826990123646</v>
          </cell>
          <cell r="J458">
            <v>10028</v>
          </cell>
          <cell r="K458">
            <v>23</v>
          </cell>
          <cell r="L458">
            <v>893</v>
          </cell>
        </row>
        <row r="459">
          <cell r="A459">
            <v>479278325</v>
          </cell>
          <cell r="B459">
            <v>479278</v>
          </cell>
          <cell r="C459">
            <v>479</v>
          </cell>
          <cell r="D459" t="str">
            <v>PIONEER VALLEY PERFORMING ARTS CHARTER PUBLIC</v>
          </cell>
          <cell r="E459">
            <v>278</v>
          </cell>
          <cell r="F459" t="str">
            <v>SOUTH HADLEY</v>
          </cell>
          <cell r="G459">
            <v>325</v>
          </cell>
          <cell r="H459" t="str">
            <v>WESTFIELD</v>
          </cell>
          <cell r="I459">
            <v>109.14726201496781</v>
          </cell>
          <cell r="J459">
            <v>9241</v>
          </cell>
          <cell r="K459">
            <v>845</v>
          </cell>
          <cell r="L459">
            <v>893</v>
          </cell>
        </row>
        <row r="460">
          <cell r="A460">
            <v>479278332</v>
          </cell>
          <cell r="B460">
            <v>479278</v>
          </cell>
          <cell r="C460">
            <v>479</v>
          </cell>
          <cell r="D460" t="str">
            <v>PIONEER VALLEY PERFORMING ARTS CHARTER PUBLIC</v>
          </cell>
          <cell r="E460">
            <v>278</v>
          </cell>
          <cell r="F460" t="str">
            <v>SOUTH HADLEY</v>
          </cell>
          <cell r="G460">
            <v>332</v>
          </cell>
          <cell r="H460" t="str">
            <v>WEST SPRINGFIELD</v>
          </cell>
          <cell r="I460">
            <v>107.00666128704881</v>
          </cell>
          <cell r="J460">
            <v>9241</v>
          </cell>
          <cell r="K460">
            <v>647</v>
          </cell>
          <cell r="L460">
            <v>893</v>
          </cell>
        </row>
        <row r="461">
          <cell r="A461">
            <v>479278605</v>
          </cell>
          <cell r="B461">
            <v>479278</v>
          </cell>
          <cell r="C461">
            <v>479</v>
          </cell>
          <cell r="D461" t="str">
            <v>PIONEER VALLEY PERFORMING ARTS CHARTER PUBLIC</v>
          </cell>
          <cell r="E461">
            <v>278</v>
          </cell>
          <cell r="F461" t="str">
            <v>SOUTH HADLEY</v>
          </cell>
          <cell r="G461">
            <v>605</v>
          </cell>
          <cell r="H461" t="str">
            <v>AMHERST PELHAM</v>
          </cell>
          <cell r="I461">
            <v>162.49198043206465</v>
          </cell>
          <cell r="J461">
            <v>8912</v>
          </cell>
          <cell r="K461">
            <v>5569</v>
          </cell>
          <cell r="L461">
            <v>893</v>
          </cell>
        </row>
        <row r="462">
          <cell r="A462">
            <v>479278635</v>
          </cell>
          <cell r="B462">
            <v>479278</v>
          </cell>
          <cell r="C462">
            <v>479</v>
          </cell>
          <cell r="D462" t="str">
            <v>PIONEER VALLEY PERFORMING ARTS CHARTER PUBLIC</v>
          </cell>
          <cell r="E462">
            <v>278</v>
          </cell>
          <cell r="F462" t="str">
            <v>SOUTH HADLEY</v>
          </cell>
          <cell r="G462">
            <v>635</v>
          </cell>
          <cell r="H462" t="str">
            <v>CENTRAL BERKSHIRE</v>
          </cell>
          <cell r="I462">
            <v>128.64593913107444</v>
          </cell>
          <cell r="J462">
            <v>11438</v>
          </cell>
          <cell r="K462">
            <v>3277</v>
          </cell>
          <cell r="L462">
            <v>893</v>
          </cell>
        </row>
        <row r="463">
          <cell r="A463">
            <v>479278658</v>
          </cell>
          <cell r="B463">
            <v>479278</v>
          </cell>
          <cell r="C463">
            <v>479</v>
          </cell>
          <cell r="D463" t="str">
            <v>PIONEER VALLEY PERFORMING ARTS CHARTER PUBLIC</v>
          </cell>
          <cell r="E463">
            <v>278</v>
          </cell>
          <cell r="F463" t="str">
            <v>SOUTH HADLEY</v>
          </cell>
          <cell r="G463">
            <v>658</v>
          </cell>
          <cell r="H463" t="str">
            <v>DUDLEY CHARLTON</v>
          </cell>
          <cell r="I463">
            <v>103.9290338049884</v>
          </cell>
          <cell r="J463">
            <v>10933</v>
          </cell>
          <cell r="K463">
            <v>430</v>
          </cell>
          <cell r="L463">
            <v>893</v>
          </cell>
        </row>
        <row r="464">
          <cell r="A464">
            <v>479278670</v>
          </cell>
          <cell r="B464">
            <v>479278</v>
          </cell>
          <cell r="C464">
            <v>479</v>
          </cell>
          <cell r="D464" t="str">
            <v>PIONEER VALLEY PERFORMING ARTS CHARTER PUBLIC</v>
          </cell>
          <cell r="E464">
            <v>278</v>
          </cell>
          <cell r="F464" t="str">
            <v>SOUTH HADLEY</v>
          </cell>
          <cell r="G464">
            <v>670</v>
          </cell>
          <cell r="H464" t="str">
            <v>FRONTIER</v>
          </cell>
          <cell r="I464">
            <v>153.15126389008336</v>
          </cell>
          <cell r="J464">
            <v>9016</v>
          </cell>
          <cell r="K464">
            <v>4792</v>
          </cell>
          <cell r="L464">
            <v>893</v>
          </cell>
        </row>
        <row r="465">
          <cell r="A465">
            <v>479278672</v>
          </cell>
          <cell r="B465">
            <v>479278</v>
          </cell>
          <cell r="C465">
            <v>479</v>
          </cell>
          <cell r="D465" t="str">
            <v>PIONEER VALLEY PERFORMING ARTS CHARTER PUBLIC</v>
          </cell>
          <cell r="E465">
            <v>278</v>
          </cell>
          <cell r="F465" t="str">
            <v>SOUTH HADLEY</v>
          </cell>
          <cell r="G465">
            <v>672</v>
          </cell>
          <cell r="H465" t="str">
            <v>GATEWAY</v>
          </cell>
          <cell r="I465">
            <v>126.69867304379612</v>
          </cell>
          <cell r="J465">
            <v>9005</v>
          </cell>
          <cell r="K465">
            <v>2404</v>
          </cell>
          <cell r="L465">
            <v>893</v>
          </cell>
        </row>
        <row r="466">
          <cell r="A466">
            <v>479278674</v>
          </cell>
          <cell r="B466">
            <v>479278</v>
          </cell>
          <cell r="C466">
            <v>479</v>
          </cell>
          <cell r="D466" t="str">
            <v>PIONEER VALLEY PERFORMING ARTS CHARTER PUBLIC</v>
          </cell>
          <cell r="E466">
            <v>278</v>
          </cell>
          <cell r="F466" t="str">
            <v>SOUTH HADLEY</v>
          </cell>
          <cell r="G466">
            <v>674</v>
          </cell>
          <cell r="H466" t="str">
            <v>GILL MONTAGUE</v>
          </cell>
          <cell r="I466">
            <v>132.96607916357098</v>
          </cell>
          <cell r="J466">
            <v>9241</v>
          </cell>
          <cell r="K466">
            <v>3046</v>
          </cell>
          <cell r="L466">
            <v>893</v>
          </cell>
        </row>
        <row r="467">
          <cell r="A467">
            <v>479278680</v>
          </cell>
          <cell r="B467">
            <v>479278</v>
          </cell>
          <cell r="C467">
            <v>479</v>
          </cell>
          <cell r="D467" t="str">
            <v>PIONEER VALLEY PERFORMING ARTS CHARTER PUBLIC</v>
          </cell>
          <cell r="E467">
            <v>278</v>
          </cell>
          <cell r="F467" t="str">
            <v>SOUTH HADLEY</v>
          </cell>
          <cell r="G467">
            <v>680</v>
          </cell>
          <cell r="H467" t="str">
            <v>HAMPDEN WILBRAHAM</v>
          </cell>
          <cell r="I467">
            <v>116.58079014763425</v>
          </cell>
          <cell r="J467">
            <v>11943</v>
          </cell>
          <cell r="K467">
            <v>1980</v>
          </cell>
          <cell r="L467">
            <v>893</v>
          </cell>
        </row>
        <row r="468">
          <cell r="A468">
            <v>479278683</v>
          </cell>
          <cell r="B468">
            <v>479278</v>
          </cell>
          <cell r="C468">
            <v>479</v>
          </cell>
          <cell r="D468" t="str">
            <v>PIONEER VALLEY PERFORMING ARTS CHARTER PUBLIC</v>
          </cell>
          <cell r="E468">
            <v>278</v>
          </cell>
          <cell r="F468" t="str">
            <v>SOUTH HADLEY</v>
          </cell>
          <cell r="G468">
            <v>683</v>
          </cell>
          <cell r="H468" t="str">
            <v>HAMPSHIRE</v>
          </cell>
          <cell r="I468">
            <v>131.18320215432755</v>
          </cell>
          <cell r="J468">
            <v>9028</v>
          </cell>
          <cell r="K468">
            <v>2815</v>
          </cell>
          <cell r="L468">
            <v>893</v>
          </cell>
        </row>
        <row r="469">
          <cell r="A469">
            <v>479278717</v>
          </cell>
          <cell r="B469">
            <v>479278</v>
          </cell>
          <cell r="C469">
            <v>479</v>
          </cell>
          <cell r="D469" t="str">
            <v>PIONEER VALLEY PERFORMING ARTS CHARTER PUBLIC</v>
          </cell>
          <cell r="E469">
            <v>278</v>
          </cell>
          <cell r="F469" t="str">
            <v>SOUTH HADLEY</v>
          </cell>
          <cell r="G469">
            <v>717</v>
          </cell>
          <cell r="H469" t="str">
            <v>MOHAWK TRAIL</v>
          </cell>
          <cell r="I469">
            <v>141.53819683118658</v>
          </cell>
          <cell r="J469">
            <v>9248</v>
          </cell>
          <cell r="K469">
            <v>3841</v>
          </cell>
          <cell r="L469">
            <v>893</v>
          </cell>
        </row>
        <row r="470">
          <cell r="A470">
            <v>479278755</v>
          </cell>
          <cell r="B470">
            <v>479278</v>
          </cell>
          <cell r="C470">
            <v>479</v>
          </cell>
          <cell r="D470" t="str">
            <v>PIONEER VALLEY PERFORMING ARTS CHARTER PUBLIC</v>
          </cell>
          <cell r="E470">
            <v>278</v>
          </cell>
          <cell r="F470" t="str">
            <v>SOUTH HADLEY</v>
          </cell>
          <cell r="G470">
            <v>755</v>
          </cell>
          <cell r="H470" t="str">
            <v>RALPH C MAHAR</v>
          </cell>
          <cell r="I470">
            <v>124.9307173928862</v>
          </cell>
          <cell r="J470">
            <v>8966</v>
          </cell>
          <cell r="K470">
            <v>2235</v>
          </cell>
          <cell r="L470">
            <v>893</v>
          </cell>
        </row>
        <row r="471">
          <cell r="A471">
            <v>479278775</v>
          </cell>
          <cell r="B471">
            <v>479278</v>
          </cell>
          <cell r="C471">
            <v>479</v>
          </cell>
          <cell r="D471" t="str">
            <v>PIONEER VALLEY PERFORMING ARTS CHARTER PUBLIC</v>
          </cell>
          <cell r="E471">
            <v>278</v>
          </cell>
          <cell r="F471" t="str">
            <v>SOUTH HADLEY</v>
          </cell>
          <cell r="G471">
            <v>775</v>
          </cell>
          <cell r="H471" t="str">
            <v>WACHUSETT</v>
          </cell>
          <cell r="I471">
            <v>111.38437617111208</v>
          </cell>
          <cell r="J471">
            <v>7592</v>
          </cell>
          <cell r="K471">
            <v>864</v>
          </cell>
          <cell r="L471">
            <v>893</v>
          </cell>
        </row>
        <row r="472">
          <cell r="A472">
            <v>479278778</v>
          </cell>
          <cell r="B472">
            <v>479278</v>
          </cell>
          <cell r="C472">
            <v>479</v>
          </cell>
          <cell r="D472" t="str">
            <v>PIONEER VALLEY PERFORMING ARTS CHARTER PUBLIC</v>
          </cell>
          <cell r="E472">
            <v>278</v>
          </cell>
          <cell r="F472" t="str">
            <v>SOUTH HADLEY</v>
          </cell>
          <cell r="G472">
            <v>778</v>
          </cell>
          <cell r="H472" t="str">
            <v>QUABOAG</v>
          </cell>
          <cell r="I472">
            <v>110.61059636591412</v>
          </cell>
          <cell r="J472">
            <v>9241</v>
          </cell>
          <cell r="K472">
            <v>981</v>
          </cell>
          <cell r="L472">
            <v>893</v>
          </cell>
        </row>
        <row r="473">
          <cell r="A473">
            <v>481035035</v>
          </cell>
          <cell r="B473">
            <v>481035</v>
          </cell>
          <cell r="C473">
            <v>481</v>
          </cell>
          <cell r="D473" t="str">
            <v>BOSTON RENAISSANCE CHARTER PUBLIC</v>
          </cell>
          <cell r="E473">
            <v>35</v>
          </cell>
          <cell r="F473" t="str">
            <v>BOSTON</v>
          </cell>
          <cell r="G473">
            <v>35</v>
          </cell>
          <cell r="H473" t="str">
            <v>BOSTON</v>
          </cell>
          <cell r="I473">
            <v>114.92582617034319</v>
          </cell>
          <cell r="J473">
            <v>11351</v>
          </cell>
          <cell r="K473">
            <v>1694</v>
          </cell>
          <cell r="L473">
            <v>893</v>
          </cell>
        </row>
        <row r="474">
          <cell r="A474">
            <v>481035044</v>
          </cell>
          <cell r="B474">
            <v>481035</v>
          </cell>
          <cell r="C474">
            <v>481</v>
          </cell>
          <cell r="D474" t="str">
            <v>BOSTON RENAISSANCE CHARTER PUBLIC</v>
          </cell>
          <cell r="E474">
            <v>35</v>
          </cell>
          <cell r="F474" t="str">
            <v>BOSTON</v>
          </cell>
          <cell r="G474">
            <v>44</v>
          </cell>
          <cell r="H474" t="str">
            <v>BROCKTON</v>
          </cell>
          <cell r="I474">
            <v>100</v>
          </cell>
          <cell r="J474">
            <v>10072</v>
          </cell>
          <cell r="K474">
            <v>0</v>
          </cell>
          <cell r="L474">
            <v>893</v>
          </cell>
        </row>
        <row r="475">
          <cell r="A475">
            <v>481035049</v>
          </cell>
          <cell r="B475">
            <v>481035</v>
          </cell>
          <cell r="C475">
            <v>481</v>
          </cell>
          <cell r="D475" t="str">
            <v>BOSTON RENAISSANCE CHARTER PUBLIC</v>
          </cell>
          <cell r="E475">
            <v>35</v>
          </cell>
          <cell r="F475" t="str">
            <v>BOSTON</v>
          </cell>
          <cell r="G475">
            <v>49</v>
          </cell>
          <cell r="H475" t="str">
            <v>CAMBRIDGE</v>
          </cell>
          <cell r="I475">
            <v>220.8912376306757</v>
          </cell>
          <cell r="J475">
            <v>11953</v>
          </cell>
          <cell r="K475">
            <v>14450</v>
          </cell>
          <cell r="L475">
            <v>893</v>
          </cell>
        </row>
        <row r="476">
          <cell r="A476">
            <v>481035050</v>
          </cell>
          <cell r="B476">
            <v>481035</v>
          </cell>
          <cell r="C476">
            <v>481</v>
          </cell>
          <cell r="D476" t="str">
            <v>BOSTON RENAISSANCE CHARTER PUBLIC</v>
          </cell>
          <cell r="E476">
            <v>35</v>
          </cell>
          <cell r="F476" t="str">
            <v>BOSTON</v>
          </cell>
          <cell r="G476">
            <v>50</v>
          </cell>
          <cell r="H476" t="str">
            <v>CANTON</v>
          </cell>
          <cell r="I476">
            <v>129.9226001827283</v>
          </cell>
          <cell r="J476">
            <v>11953</v>
          </cell>
          <cell r="K476">
            <v>3577</v>
          </cell>
          <cell r="L476">
            <v>893</v>
          </cell>
        </row>
        <row r="477">
          <cell r="A477">
            <v>481035073</v>
          </cell>
          <cell r="B477">
            <v>481035</v>
          </cell>
          <cell r="C477">
            <v>481</v>
          </cell>
          <cell r="D477" t="str">
            <v>BOSTON RENAISSANCE CHARTER PUBLIC</v>
          </cell>
          <cell r="E477">
            <v>35</v>
          </cell>
          <cell r="F477" t="str">
            <v>BOSTON</v>
          </cell>
          <cell r="G477">
            <v>73</v>
          </cell>
          <cell r="H477" t="str">
            <v>DEDHAM</v>
          </cell>
          <cell r="I477">
            <v>150.6383477842169</v>
          </cell>
          <cell r="J477">
            <v>9337</v>
          </cell>
          <cell r="K477">
            <v>4728</v>
          </cell>
          <cell r="L477">
            <v>893</v>
          </cell>
        </row>
        <row r="478">
          <cell r="A478">
            <v>481035093</v>
          </cell>
          <cell r="B478">
            <v>481035</v>
          </cell>
          <cell r="C478">
            <v>481</v>
          </cell>
          <cell r="D478" t="str">
            <v>BOSTON RENAISSANCE CHARTER PUBLIC</v>
          </cell>
          <cell r="E478">
            <v>35</v>
          </cell>
          <cell r="F478" t="str">
            <v>BOSTON</v>
          </cell>
          <cell r="G478">
            <v>93</v>
          </cell>
          <cell r="H478" t="str">
            <v>EVERETT</v>
          </cell>
          <cell r="I478">
            <v>100.1505486935086</v>
          </cell>
          <cell r="J478">
            <v>10770</v>
          </cell>
          <cell r="K478">
            <v>16</v>
          </cell>
          <cell r="L478">
            <v>893</v>
          </cell>
        </row>
        <row r="479">
          <cell r="A479">
            <v>481035133</v>
          </cell>
          <cell r="B479">
            <v>481035</v>
          </cell>
          <cell r="C479">
            <v>481</v>
          </cell>
          <cell r="D479" t="str">
            <v>BOSTON RENAISSANCE CHARTER PUBLIC</v>
          </cell>
          <cell r="E479">
            <v>35</v>
          </cell>
          <cell r="F479" t="str">
            <v>BOSTON</v>
          </cell>
          <cell r="G479">
            <v>133</v>
          </cell>
          <cell r="H479" t="str">
            <v>HOLBROOK</v>
          </cell>
          <cell r="I479">
            <v>118.46831544589675</v>
          </cell>
          <cell r="J479">
            <v>8383</v>
          </cell>
          <cell r="K479">
            <v>1548</v>
          </cell>
          <cell r="L479">
            <v>893</v>
          </cell>
        </row>
        <row r="480">
          <cell r="A480">
            <v>481035167</v>
          </cell>
          <cell r="B480">
            <v>481035</v>
          </cell>
          <cell r="C480">
            <v>481</v>
          </cell>
          <cell r="D480" t="str">
            <v>BOSTON RENAISSANCE CHARTER PUBLIC</v>
          </cell>
          <cell r="E480">
            <v>35</v>
          </cell>
          <cell r="F480" t="str">
            <v>BOSTON</v>
          </cell>
          <cell r="G480">
            <v>167</v>
          </cell>
          <cell r="H480" t="str">
            <v>MANSFIELD</v>
          </cell>
          <cell r="I480">
            <v>104.28025738064481</v>
          </cell>
          <cell r="J480">
            <v>11565</v>
          </cell>
          <cell r="K480">
            <v>495</v>
          </cell>
          <cell r="L480">
            <v>893</v>
          </cell>
        </row>
        <row r="481">
          <cell r="A481">
            <v>481035199</v>
          </cell>
          <cell r="B481">
            <v>481035</v>
          </cell>
          <cell r="C481">
            <v>481</v>
          </cell>
          <cell r="D481" t="str">
            <v>BOSTON RENAISSANCE CHARTER PUBLIC</v>
          </cell>
          <cell r="E481">
            <v>35</v>
          </cell>
          <cell r="F481" t="str">
            <v>BOSTON</v>
          </cell>
          <cell r="G481">
            <v>199</v>
          </cell>
          <cell r="H481" t="str">
            <v>NEEDHAM</v>
          </cell>
          <cell r="I481">
            <v>138.61665590244476</v>
          </cell>
          <cell r="J481">
            <v>11953</v>
          </cell>
          <cell r="K481">
            <v>4616</v>
          </cell>
          <cell r="L481">
            <v>893</v>
          </cell>
        </row>
        <row r="482">
          <cell r="A482">
            <v>481035207</v>
          </cell>
          <cell r="B482">
            <v>481035</v>
          </cell>
          <cell r="C482">
            <v>481</v>
          </cell>
          <cell r="D482" t="str">
            <v>BOSTON RENAISSANCE CHARTER PUBLIC</v>
          </cell>
          <cell r="E482">
            <v>35</v>
          </cell>
          <cell r="F482" t="str">
            <v>BOSTON</v>
          </cell>
          <cell r="G482">
            <v>207</v>
          </cell>
          <cell r="H482" t="str">
            <v>NEWTON</v>
          </cell>
          <cell r="I482">
            <v>157.5519839968961</v>
          </cell>
          <cell r="J482">
            <v>11759</v>
          </cell>
          <cell r="K482">
            <v>6768</v>
          </cell>
          <cell r="L482">
            <v>893</v>
          </cell>
        </row>
        <row r="483">
          <cell r="A483">
            <v>481035220</v>
          </cell>
          <cell r="B483">
            <v>481035</v>
          </cell>
          <cell r="C483">
            <v>481</v>
          </cell>
          <cell r="D483" t="str">
            <v>BOSTON RENAISSANCE CHARTER PUBLIC</v>
          </cell>
          <cell r="E483">
            <v>35</v>
          </cell>
          <cell r="F483" t="str">
            <v>BOSTON</v>
          </cell>
          <cell r="G483">
            <v>220</v>
          </cell>
          <cell r="H483" t="str">
            <v>NORWOOD</v>
          </cell>
          <cell r="I483">
            <v>124.30694467665559</v>
          </cell>
          <cell r="J483">
            <v>8405</v>
          </cell>
          <cell r="K483">
            <v>2043</v>
          </cell>
          <cell r="L483">
            <v>893</v>
          </cell>
        </row>
        <row r="484">
          <cell r="A484">
            <v>481035238</v>
          </cell>
          <cell r="B484">
            <v>481035</v>
          </cell>
          <cell r="C484">
            <v>481</v>
          </cell>
          <cell r="D484" t="str">
            <v>BOSTON RENAISSANCE CHARTER PUBLIC</v>
          </cell>
          <cell r="E484">
            <v>35</v>
          </cell>
          <cell r="F484" t="str">
            <v>BOSTON</v>
          </cell>
          <cell r="G484">
            <v>238</v>
          </cell>
          <cell r="H484" t="str">
            <v>PLAINVILLE</v>
          </cell>
          <cell r="I484">
            <v>132.3996683806492</v>
          </cell>
          <cell r="J484">
            <v>11226</v>
          </cell>
          <cell r="K484">
            <v>3637</v>
          </cell>
          <cell r="L484">
            <v>893</v>
          </cell>
        </row>
        <row r="485">
          <cell r="A485">
            <v>481035243</v>
          </cell>
          <cell r="B485">
            <v>481035</v>
          </cell>
          <cell r="C485">
            <v>481</v>
          </cell>
          <cell r="D485" t="str">
            <v>BOSTON RENAISSANCE CHARTER PUBLIC</v>
          </cell>
          <cell r="E485">
            <v>35</v>
          </cell>
          <cell r="F485" t="str">
            <v>BOSTON</v>
          </cell>
          <cell r="G485">
            <v>243</v>
          </cell>
          <cell r="H485" t="str">
            <v>QUINCY</v>
          </cell>
          <cell r="I485">
            <v>117.88207423906304</v>
          </cell>
          <cell r="J485">
            <v>10399</v>
          </cell>
          <cell r="K485">
            <v>1860</v>
          </cell>
          <cell r="L485">
            <v>893</v>
          </cell>
        </row>
        <row r="486">
          <cell r="A486">
            <v>481035244</v>
          </cell>
          <cell r="B486">
            <v>481035</v>
          </cell>
          <cell r="C486">
            <v>481</v>
          </cell>
          <cell r="D486" t="str">
            <v>BOSTON RENAISSANCE CHARTER PUBLIC</v>
          </cell>
          <cell r="E486">
            <v>35</v>
          </cell>
          <cell r="F486" t="str">
            <v>BOSTON</v>
          </cell>
          <cell r="G486">
            <v>244</v>
          </cell>
          <cell r="H486" t="str">
            <v>RANDOLPH</v>
          </cell>
          <cell r="I486">
            <v>131.49771700717613</v>
          </cell>
          <cell r="J486">
            <v>10338</v>
          </cell>
          <cell r="K486">
            <v>3256</v>
          </cell>
          <cell r="L486">
            <v>893</v>
          </cell>
        </row>
        <row r="487">
          <cell r="A487">
            <v>481035266</v>
          </cell>
          <cell r="B487">
            <v>481035</v>
          </cell>
          <cell r="C487">
            <v>481</v>
          </cell>
          <cell r="D487" t="str">
            <v>BOSTON RENAISSANCE CHARTER PUBLIC</v>
          </cell>
          <cell r="E487">
            <v>35</v>
          </cell>
          <cell r="F487" t="str">
            <v>BOSTON</v>
          </cell>
          <cell r="G487">
            <v>266</v>
          </cell>
          <cell r="H487" t="str">
            <v>SHARON</v>
          </cell>
          <cell r="I487">
            <v>139.31862514739572</v>
          </cell>
          <cell r="J487">
            <v>8383</v>
          </cell>
          <cell r="K487">
            <v>3296</v>
          </cell>
          <cell r="L487">
            <v>893</v>
          </cell>
        </row>
        <row r="488">
          <cell r="A488">
            <v>481035285</v>
          </cell>
          <cell r="B488">
            <v>481035</v>
          </cell>
          <cell r="C488">
            <v>481</v>
          </cell>
          <cell r="D488" t="str">
            <v>BOSTON RENAISSANCE CHARTER PUBLIC</v>
          </cell>
          <cell r="E488">
            <v>35</v>
          </cell>
          <cell r="F488" t="str">
            <v>BOSTON</v>
          </cell>
          <cell r="G488">
            <v>285</v>
          </cell>
          <cell r="H488" t="str">
            <v>STOUGHTON</v>
          </cell>
          <cell r="I488">
            <v>113.47611078016399</v>
          </cell>
          <cell r="J488">
            <v>9394</v>
          </cell>
          <cell r="K488">
            <v>1266</v>
          </cell>
          <cell r="L488">
            <v>893</v>
          </cell>
        </row>
        <row r="489">
          <cell r="A489">
            <v>481035336</v>
          </cell>
          <cell r="B489">
            <v>481035</v>
          </cell>
          <cell r="C489">
            <v>481</v>
          </cell>
          <cell r="D489" t="str">
            <v>BOSTON RENAISSANCE CHARTER PUBLIC</v>
          </cell>
          <cell r="E489">
            <v>35</v>
          </cell>
          <cell r="F489" t="str">
            <v>BOSTON</v>
          </cell>
          <cell r="G489">
            <v>336</v>
          </cell>
          <cell r="H489" t="str">
            <v>WEYMOUTH</v>
          </cell>
          <cell r="I489">
            <v>100</v>
          </cell>
          <cell r="J489">
            <v>11710</v>
          </cell>
          <cell r="K489">
            <v>0</v>
          </cell>
          <cell r="L489">
            <v>893</v>
          </cell>
        </row>
        <row r="490">
          <cell r="A490">
            <v>481035780</v>
          </cell>
          <cell r="B490">
            <v>481035</v>
          </cell>
          <cell r="C490">
            <v>481</v>
          </cell>
          <cell r="D490" t="str">
            <v>BOSTON RENAISSANCE CHARTER PUBLIC</v>
          </cell>
          <cell r="E490">
            <v>35</v>
          </cell>
          <cell r="F490" t="str">
            <v>BOSTON</v>
          </cell>
          <cell r="G490">
            <v>780</v>
          </cell>
          <cell r="H490" t="str">
            <v>WHITMAN HANSON</v>
          </cell>
          <cell r="I490">
            <v>105.66817029007612</v>
          </cell>
          <cell r="J490">
            <v>8360</v>
          </cell>
          <cell r="K490">
            <v>474</v>
          </cell>
          <cell r="L490">
            <v>893</v>
          </cell>
        </row>
        <row r="491">
          <cell r="A491">
            <v>482204007</v>
          </cell>
          <cell r="B491">
            <v>482204</v>
          </cell>
          <cell r="C491">
            <v>482</v>
          </cell>
          <cell r="D491" t="str">
            <v>RIVER VALLEY</v>
          </cell>
          <cell r="E491">
            <v>204</v>
          </cell>
          <cell r="F491" t="str">
            <v>NEWBURYPORT</v>
          </cell>
          <cell r="G491">
            <v>7</v>
          </cell>
          <cell r="H491" t="str">
            <v>AMESBURY</v>
          </cell>
          <cell r="I491">
            <v>124.80950565069291</v>
          </cell>
          <cell r="J491">
            <v>8084</v>
          </cell>
          <cell r="K491">
            <v>2006</v>
          </cell>
          <cell r="L491">
            <v>893</v>
          </cell>
        </row>
        <row r="492">
          <cell r="A492">
            <v>482204105</v>
          </cell>
          <cell r="B492">
            <v>482204</v>
          </cell>
          <cell r="C492">
            <v>482</v>
          </cell>
          <cell r="D492" t="str">
            <v>RIVER VALLEY</v>
          </cell>
          <cell r="E492">
            <v>204</v>
          </cell>
          <cell r="F492" t="str">
            <v>NEWBURYPORT</v>
          </cell>
          <cell r="G492">
            <v>105</v>
          </cell>
          <cell r="H492" t="str">
            <v>GEORGETOWN</v>
          </cell>
          <cell r="I492">
            <v>100.95793266830853</v>
          </cell>
          <cell r="J492">
            <v>8071</v>
          </cell>
          <cell r="K492">
            <v>77</v>
          </cell>
          <cell r="L492">
            <v>893</v>
          </cell>
        </row>
        <row r="493">
          <cell r="A493">
            <v>482204204</v>
          </cell>
          <cell r="B493">
            <v>482204</v>
          </cell>
          <cell r="C493">
            <v>482</v>
          </cell>
          <cell r="D493" t="str">
            <v>RIVER VALLEY</v>
          </cell>
          <cell r="E493">
            <v>204</v>
          </cell>
          <cell r="F493" t="str">
            <v>NEWBURYPORT</v>
          </cell>
          <cell r="G493">
            <v>204</v>
          </cell>
          <cell r="H493" t="str">
            <v>NEWBURYPORT</v>
          </cell>
          <cell r="I493">
            <v>140.53050810930895</v>
          </cell>
          <cell r="J493">
            <v>8032</v>
          </cell>
          <cell r="K493">
            <v>3255</v>
          </cell>
          <cell r="L493">
            <v>893</v>
          </cell>
        </row>
        <row r="494">
          <cell r="A494">
            <v>482204211</v>
          </cell>
          <cell r="B494">
            <v>482204</v>
          </cell>
          <cell r="C494">
            <v>482</v>
          </cell>
          <cell r="D494" t="str">
            <v>RIVER VALLEY</v>
          </cell>
          <cell r="E494">
            <v>204</v>
          </cell>
          <cell r="F494" t="str">
            <v>NEWBURYPORT</v>
          </cell>
          <cell r="G494">
            <v>211</v>
          </cell>
          <cell r="H494" t="str">
            <v>NORTH ANDOVER</v>
          </cell>
          <cell r="I494">
            <v>116.82827890781394</v>
          </cell>
          <cell r="J494">
            <v>8165</v>
          </cell>
          <cell r="K494">
            <v>1374</v>
          </cell>
          <cell r="L494">
            <v>893</v>
          </cell>
        </row>
        <row r="495">
          <cell r="A495">
            <v>482204745</v>
          </cell>
          <cell r="B495">
            <v>482204</v>
          </cell>
          <cell r="C495">
            <v>482</v>
          </cell>
          <cell r="D495" t="str">
            <v>RIVER VALLEY</v>
          </cell>
          <cell r="E495">
            <v>204</v>
          </cell>
          <cell r="F495" t="str">
            <v>NEWBURYPORT</v>
          </cell>
          <cell r="G495">
            <v>745</v>
          </cell>
          <cell r="H495" t="str">
            <v>PENTUCKET</v>
          </cell>
          <cell r="I495">
            <v>120.02523240765908</v>
          </cell>
          <cell r="J495">
            <v>8026</v>
          </cell>
          <cell r="K495">
            <v>1607</v>
          </cell>
          <cell r="L495">
            <v>893</v>
          </cell>
        </row>
        <row r="496">
          <cell r="A496">
            <v>482204773</v>
          </cell>
          <cell r="B496">
            <v>482204</v>
          </cell>
          <cell r="C496">
            <v>482</v>
          </cell>
          <cell r="D496" t="str">
            <v>RIVER VALLEY</v>
          </cell>
          <cell r="E496">
            <v>204</v>
          </cell>
          <cell r="F496" t="str">
            <v>NEWBURYPORT</v>
          </cell>
          <cell r="G496">
            <v>773</v>
          </cell>
          <cell r="H496" t="str">
            <v>TRITON</v>
          </cell>
          <cell r="I496">
            <v>109.75181208223135</v>
          </cell>
          <cell r="J496">
            <v>8117</v>
          </cell>
          <cell r="K496">
            <v>792</v>
          </cell>
          <cell r="L496">
            <v>893</v>
          </cell>
        </row>
        <row r="497">
          <cell r="A497">
            <v>483239036</v>
          </cell>
          <cell r="B497">
            <v>483239</v>
          </cell>
          <cell r="C497">
            <v>483</v>
          </cell>
          <cell r="D497" t="str">
            <v>RISING TIDE CHARTER PUBLIC</v>
          </cell>
          <cell r="E497">
            <v>239</v>
          </cell>
          <cell r="F497" t="str">
            <v>PLYMOUTH</v>
          </cell>
          <cell r="G497">
            <v>36</v>
          </cell>
          <cell r="H497" t="str">
            <v>BOURNE</v>
          </cell>
          <cell r="I497">
            <v>126.68448770465828</v>
          </cell>
          <cell r="J497">
            <v>9481</v>
          </cell>
          <cell r="K497">
            <v>2530</v>
          </cell>
          <cell r="L497">
            <v>893</v>
          </cell>
        </row>
        <row r="498">
          <cell r="A498">
            <v>483239052</v>
          </cell>
          <cell r="B498">
            <v>483239</v>
          </cell>
          <cell r="C498">
            <v>483</v>
          </cell>
          <cell r="D498" t="str">
            <v>RISING TIDE CHARTER PUBLIC</v>
          </cell>
          <cell r="E498">
            <v>239</v>
          </cell>
          <cell r="F498" t="str">
            <v>PLYMOUTH</v>
          </cell>
          <cell r="G498">
            <v>52</v>
          </cell>
          <cell r="H498" t="str">
            <v>CARVER</v>
          </cell>
          <cell r="I498">
            <v>122.53281126118975</v>
          </cell>
          <cell r="J498">
            <v>8694</v>
          </cell>
          <cell r="K498">
            <v>1959</v>
          </cell>
          <cell r="L498">
            <v>893</v>
          </cell>
        </row>
        <row r="499">
          <cell r="A499">
            <v>483239182</v>
          </cell>
          <cell r="B499">
            <v>483239</v>
          </cell>
          <cell r="C499">
            <v>483</v>
          </cell>
          <cell r="D499" t="str">
            <v>RISING TIDE CHARTER PUBLIC</v>
          </cell>
          <cell r="E499">
            <v>239</v>
          </cell>
          <cell r="F499" t="str">
            <v>PLYMOUTH</v>
          </cell>
          <cell r="G499">
            <v>182</v>
          </cell>
          <cell r="H499" t="str">
            <v>MIDDLEBOROUGH</v>
          </cell>
          <cell r="I499">
            <v>105.56207924695727</v>
          </cell>
          <cell r="J499">
            <v>8896</v>
          </cell>
          <cell r="K499">
            <v>495</v>
          </cell>
          <cell r="L499">
            <v>893</v>
          </cell>
        </row>
        <row r="500">
          <cell r="A500">
            <v>483239231</v>
          </cell>
          <cell r="B500">
            <v>483239</v>
          </cell>
          <cell r="C500">
            <v>483</v>
          </cell>
          <cell r="D500" t="str">
            <v>RISING TIDE CHARTER PUBLIC</v>
          </cell>
          <cell r="E500">
            <v>239</v>
          </cell>
          <cell r="F500" t="str">
            <v>PLYMOUTH</v>
          </cell>
          <cell r="G500">
            <v>231</v>
          </cell>
          <cell r="H500" t="str">
            <v>PEMBROKE</v>
          </cell>
          <cell r="I500">
            <v>102.32923856738086</v>
          </cell>
          <cell r="J500">
            <v>9451</v>
          </cell>
          <cell r="K500">
            <v>220</v>
          </cell>
          <cell r="L500">
            <v>893</v>
          </cell>
        </row>
        <row r="501">
          <cell r="A501">
            <v>483239239</v>
          </cell>
          <cell r="B501">
            <v>483239</v>
          </cell>
          <cell r="C501">
            <v>483</v>
          </cell>
          <cell r="D501" t="str">
            <v>RISING TIDE CHARTER PUBLIC</v>
          </cell>
          <cell r="E501">
            <v>239</v>
          </cell>
          <cell r="F501" t="str">
            <v>PLYMOUTH</v>
          </cell>
          <cell r="G501">
            <v>239</v>
          </cell>
          <cell r="H501" t="str">
            <v>PLYMOUTH</v>
          </cell>
          <cell r="I501">
            <v>117.18743732720291</v>
          </cell>
          <cell r="J501">
            <v>8297</v>
          </cell>
          <cell r="K501">
            <v>1426</v>
          </cell>
          <cell r="L501">
            <v>893</v>
          </cell>
        </row>
        <row r="502">
          <cell r="A502">
            <v>483239264</v>
          </cell>
          <cell r="B502">
            <v>483239</v>
          </cell>
          <cell r="C502">
            <v>483</v>
          </cell>
          <cell r="D502" t="str">
            <v>RISING TIDE CHARTER PUBLIC</v>
          </cell>
          <cell r="E502">
            <v>239</v>
          </cell>
          <cell r="F502" t="str">
            <v>PLYMOUTH</v>
          </cell>
          <cell r="G502">
            <v>264</v>
          </cell>
          <cell r="H502" t="str">
            <v>SCITUATE</v>
          </cell>
          <cell r="I502">
            <v>123.70915492404562</v>
          </cell>
          <cell r="J502">
            <v>10835</v>
          </cell>
          <cell r="K502">
            <v>2569</v>
          </cell>
          <cell r="L502">
            <v>893</v>
          </cell>
        </row>
        <row r="503">
          <cell r="A503">
            <v>483239310</v>
          </cell>
          <cell r="B503">
            <v>483239</v>
          </cell>
          <cell r="C503">
            <v>483</v>
          </cell>
          <cell r="D503" t="str">
            <v>RISING TIDE CHARTER PUBLIC</v>
          </cell>
          <cell r="E503">
            <v>239</v>
          </cell>
          <cell r="F503" t="str">
            <v>PLYMOUTH</v>
          </cell>
          <cell r="G503">
            <v>310</v>
          </cell>
          <cell r="H503" t="str">
            <v>WAREHAM</v>
          </cell>
          <cell r="I503">
            <v>108.19665567609536</v>
          </cell>
          <cell r="J503">
            <v>8414</v>
          </cell>
          <cell r="K503">
            <v>690</v>
          </cell>
          <cell r="L503">
            <v>893</v>
          </cell>
        </row>
        <row r="504">
          <cell r="A504">
            <v>483239625</v>
          </cell>
          <cell r="B504">
            <v>483239</v>
          </cell>
          <cell r="C504">
            <v>483</v>
          </cell>
          <cell r="D504" t="str">
            <v>RISING TIDE CHARTER PUBLIC</v>
          </cell>
          <cell r="E504">
            <v>239</v>
          </cell>
          <cell r="F504" t="str">
            <v>PLYMOUTH</v>
          </cell>
          <cell r="G504">
            <v>625</v>
          </cell>
          <cell r="H504" t="str">
            <v>BRIDGEWATER RAYNHAM</v>
          </cell>
          <cell r="I504">
            <v>113.25210095349985</v>
          </cell>
          <cell r="J504">
            <v>8607</v>
          </cell>
          <cell r="K504">
            <v>1141</v>
          </cell>
          <cell r="L504">
            <v>893</v>
          </cell>
        </row>
        <row r="505">
          <cell r="A505">
            <v>483239760</v>
          </cell>
          <cell r="B505">
            <v>483239</v>
          </cell>
          <cell r="C505">
            <v>483</v>
          </cell>
          <cell r="D505" t="str">
            <v>RISING TIDE CHARTER PUBLIC</v>
          </cell>
          <cell r="E505">
            <v>239</v>
          </cell>
          <cell r="F505" t="str">
            <v>PLYMOUTH</v>
          </cell>
          <cell r="G505">
            <v>760</v>
          </cell>
          <cell r="H505" t="str">
            <v>SILVER LAKE</v>
          </cell>
          <cell r="I505">
            <v>107.53810780388974</v>
          </cell>
          <cell r="J505">
            <v>8786</v>
          </cell>
          <cell r="K505">
            <v>662</v>
          </cell>
          <cell r="L505">
            <v>893</v>
          </cell>
        </row>
        <row r="506">
          <cell r="A506">
            <v>484035035</v>
          </cell>
          <cell r="B506">
            <v>484035</v>
          </cell>
          <cell r="C506">
            <v>484</v>
          </cell>
          <cell r="D506" t="str">
            <v>ROXBURY PREPARATORY</v>
          </cell>
          <cell r="E506">
            <v>35</v>
          </cell>
          <cell r="F506" t="str">
            <v>BOSTON</v>
          </cell>
          <cell r="G506">
            <v>35</v>
          </cell>
          <cell r="H506" t="str">
            <v>BOSTON</v>
          </cell>
          <cell r="I506">
            <v>114.92582617034319</v>
          </cell>
          <cell r="J506">
            <v>10839</v>
          </cell>
          <cell r="K506">
            <v>1618</v>
          </cell>
          <cell r="L506">
            <v>893</v>
          </cell>
        </row>
        <row r="507">
          <cell r="A507">
            <v>485258030</v>
          </cell>
          <cell r="B507">
            <v>485258</v>
          </cell>
          <cell r="C507">
            <v>485</v>
          </cell>
          <cell r="D507" t="str">
            <v>SALEM ACADEMY</v>
          </cell>
          <cell r="E507">
            <v>258</v>
          </cell>
          <cell r="F507" t="str">
            <v>SALEM</v>
          </cell>
          <cell r="G507">
            <v>30</v>
          </cell>
          <cell r="H507" t="str">
            <v>BEVERLY</v>
          </cell>
          <cell r="I507">
            <v>118.52675444142852</v>
          </cell>
          <cell r="J507">
            <v>9633</v>
          </cell>
          <cell r="K507">
            <v>1785</v>
          </cell>
          <cell r="L507">
            <v>893</v>
          </cell>
        </row>
        <row r="508">
          <cell r="A508">
            <v>485258035</v>
          </cell>
          <cell r="B508">
            <v>485258</v>
          </cell>
          <cell r="C508">
            <v>485</v>
          </cell>
          <cell r="D508" t="str">
            <v>SALEM ACADEMY</v>
          </cell>
          <cell r="E508">
            <v>258</v>
          </cell>
          <cell r="F508" t="str">
            <v>SALEM</v>
          </cell>
          <cell r="G508">
            <v>35</v>
          </cell>
          <cell r="H508" t="str">
            <v>BOSTON</v>
          </cell>
          <cell r="I508">
            <v>114.92582617034319</v>
          </cell>
          <cell r="J508">
            <v>9241</v>
          </cell>
          <cell r="K508">
            <v>1379</v>
          </cell>
          <cell r="L508">
            <v>893</v>
          </cell>
        </row>
        <row r="509">
          <cell r="A509">
            <v>485258071</v>
          </cell>
          <cell r="B509">
            <v>485258</v>
          </cell>
          <cell r="C509">
            <v>485</v>
          </cell>
          <cell r="D509" t="str">
            <v>SALEM ACADEMY</v>
          </cell>
          <cell r="E509">
            <v>258</v>
          </cell>
          <cell r="F509" t="str">
            <v>SALEM</v>
          </cell>
          <cell r="G509">
            <v>71</v>
          </cell>
          <cell r="H509" t="str">
            <v>DANVERS</v>
          </cell>
          <cell r="I509">
            <v>130.4679087163188</v>
          </cell>
          <cell r="J509">
            <v>9241</v>
          </cell>
          <cell r="K509">
            <v>2816</v>
          </cell>
          <cell r="L509">
            <v>893</v>
          </cell>
        </row>
        <row r="510">
          <cell r="A510">
            <v>485258163</v>
          </cell>
          <cell r="B510">
            <v>485258</v>
          </cell>
          <cell r="C510">
            <v>485</v>
          </cell>
          <cell r="D510" t="str">
            <v>SALEM ACADEMY</v>
          </cell>
          <cell r="E510">
            <v>258</v>
          </cell>
          <cell r="F510" t="str">
            <v>SALEM</v>
          </cell>
          <cell r="G510">
            <v>163</v>
          </cell>
          <cell r="H510" t="str">
            <v>LYNN</v>
          </cell>
          <cell r="I510">
            <v>100.05181725959366</v>
          </cell>
          <cell r="J510">
            <v>10224</v>
          </cell>
          <cell r="K510">
            <v>5</v>
          </cell>
          <cell r="L510">
            <v>893</v>
          </cell>
        </row>
        <row r="511">
          <cell r="A511">
            <v>485258196</v>
          </cell>
          <cell r="B511">
            <v>485258</v>
          </cell>
          <cell r="C511">
            <v>485</v>
          </cell>
          <cell r="D511" t="str">
            <v>SALEM ACADEMY</v>
          </cell>
          <cell r="E511">
            <v>258</v>
          </cell>
          <cell r="F511" t="str">
            <v>SALEM</v>
          </cell>
          <cell r="G511">
            <v>196</v>
          </cell>
          <cell r="H511" t="str">
            <v>NAHANT</v>
          </cell>
          <cell r="I511">
            <v>109.46990380863116</v>
          </cell>
          <cell r="J511">
            <v>9241</v>
          </cell>
          <cell r="K511">
            <v>875</v>
          </cell>
          <cell r="L511">
            <v>893</v>
          </cell>
        </row>
        <row r="512">
          <cell r="A512">
            <v>485258229</v>
          </cell>
          <cell r="B512">
            <v>485258</v>
          </cell>
          <cell r="C512">
            <v>485</v>
          </cell>
          <cell r="D512" t="str">
            <v>SALEM ACADEMY</v>
          </cell>
          <cell r="E512">
            <v>258</v>
          </cell>
          <cell r="F512" t="str">
            <v>SALEM</v>
          </cell>
          <cell r="G512">
            <v>229</v>
          </cell>
          <cell r="H512" t="str">
            <v>PEABODY</v>
          </cell>
          <cell r="I512">
            <v>108.0453846576155</v>
          </cell>
          <cell r="J512">
            <v>9645</v>
          </cell>
          <cell r="K512">
            <v>776</v>
          </cell>
          <cell r="L512">
            <v>893</v>
          </cell>
        </row>
        <row r="513">
          <cell r="A513">
            <v>485258248</v>
          </cell>
          <cell r="B513">
            <v>485258</v>
          </cell>
          <cell r="C513">
            <v>485</v>
          </cell>
          <cell r="D513" t="str">
            <v>SALEM ACADEMY</v>
          </cell>
          <cell r="E513">
            <v>258</v>
          </cell>
          <cell r="F513" t="str">
            <v>SALEM</v>
          </cell>
          <cell r="G513">
            <v>248</v>
          </cell>
          <cell r="H513" t="str">
            <v>REVERE</v>
          </cell>
          <cell r="I513">
            <v>106.21492624502713</v>
          </cell>
          <cell r="J513">
            <v>10933</v>
          </cell>
          <cell r="K513">
            <v>679</v>
          </cell>
          <cell r="L513">
            <v>893</v>
          </cell>
        </row>
        <row r="514">
          <cell r="A514">
            <v>485258258</v>
          </cell>
          <cell r="B514">
            <v>485258</v>
          </cell>
          <cell r="C514">
            <v>485</v>
          </cell>
          <cell r="D514" t="str">
            <v>SALEM ACADEMY</v>
          </cell>
          <cell r="E514">
            <v>258</v>
          </cell>
          <cell r="F514" t="str">
            <v>SALEM</v>
          </cell>
          <cell r="G514">
            <v>258</v>
          </cell>
          <cell r="H514" t="str">
            <v>SALEM</v>
          </cell>
          <cell r="I514">
            <v>116.45738389104112</v>
          </cell>
          <cell r="J514">
            <v>9707</v>
          </cell>
          <cell r="K514">
            <v>1598</v>
          </cell>
          <cell r="L514">
            <v>893</v>
          </cell>
        </row>
        <row r="515">
          <cell r="A515">
            <v>485258262</v>
          </cell>
          <cell r="B515">
            <v>485258</v>
          </cell>
          <cell r="C515">
            <v>485</v>
          </cell>
          <cell r="D515" t="str">
            <v>SALEM ACADEMY</v>
          </cell>
          <cell r="E515">
            <v>258</v>
          </cell>
          <cell r="F515" t="str">
            <v>SALEM</v>
          </cell>
          <cell r="G515">
            <v>262</v>
          </cell>
          <cell r="H515" t="str">
            <v>SAUGUS</v>
          </cell>
          <cell r="I515">
            <v>131.01224030874877</v>
          </cell>
          <cell r="J515">
            <v>9241</v>
          </cell>
          <cell r="K515">
            <v>2866</v>
          </cell>
          <cell r="L515">
            <v>893</v>
          </cell>
        </row>
        <row r="516">
          <cell r="A516">
            <v>486348110</v>
          </cell>
          <cell r="B516">
            <v>486348</v>
          </cell>
          <cell r="C516">
            <v>486</v>
          </cell>
          <cell r="D516" t="str">
            <v>SEVEN HILLS CHARTER PUBLIC</v>
          </cell>
          <cell r="E516">
            <v>348</v>
          </cell>
          <cell r="F516" t="str">
            <v>WORCESTER</v>
          </cell>
          <cell r="G516">
            <v>110</v>
          </cell>
          <cell r="H516" t="str">
            <v>GRAFTON</v>
          </cell>
          <cell r="I516">
            <v>105.17072542855715</v>
          </cell>
          <cell r="J516">
            <v>9863</v>
          </cell>
          <cell r="K516">
            <v>510</v>
          </cell>
          <cell r="L516">
            <v>893</v>
          </cell>
        </row>
        <row r="517">
          <cell r="A517">
            <v>486348271</v>
          </cell>
          <cell r="B517">
            <v>486348</v>
          </cell>
          <cell r="C517">
            <v>486</v>
          </cell>
          <cell r="D517" t="str">
            <v>SEVEN HILLS CHARTER PUBLIC</v>
          </cell>
          <cell r="E517">
            <v>348</v>
          </cell>
          <cell r="F517" t="str">
            <v>WORCESTER</v>
          </cell>
          <cell r="G517">
            <v>271</v>
          </cell>
          <cell r="H517" t="str">
            <v>SHREWSBURY</v>
          </cell>
          <cell r="I517">
            <v>108.66344775083707</v>
          </cell>
          <cell r="J517">
            <v>11299</v>
          </cell>
          <cell r="K517">
            <v>979</v>
          </cell>
          <cell r="L517">
            <v>893</v>
          </cell>
        </row>
        <row r="518">
          <cell r="A518">
            <v>486348348</v>
          </cell>
          <cell r="B518">
            <v>486348</v>
          </cell>
          <cell r="C518">
            <v>486</v>
          </cell>
          <cell r="D518" t="str">
            <v>SEVEN HILLS CHARTER PUBLIC</v>
          </cell>
          <cell r="E518">
            <v>348</v>
          </cell>
          <cell r="F518" t="str">
            <v>WORCESTER</v>
          </cell>
          <cell r="G518">
            <v>348</v>
          </cell>
          <cell r="H518" t="str">
            <v>WORCESTER</v>
          </cell>
          <cell r="I518">
            <v>100.05356194772459</v>
          </cell>
          <cell r="J518">
            <v>10702</v>
          </cell>
          <cell r="K518">
            <v>6</v>
          </cell>
          <cell r="L518">
            <v>893</v>
          </cell>
        </row>
        <row r="519">
          <cell r="A519">
            <v>486348753</v>
          </cell>
          <cell r="B519">
            <v>486348</v>
          </cell>
          <cell r="C519">
            <v>486</v>
          </cell>
          <cell r="D519" t="str">
            <v>SEVEN HILLS CHARTER PUBLIC</v>
          </cell>
          <cell r="E519">
            <v>348</v>
          </cell>
          <cell r="F519" t="str">
            <v>WORCESTER</v>
          </cell>
          <cell r="G519">
            <v>753</v>
          </cell>
          <cell r="H519" t="str">
            <v>QUABBIN</v>
          </cell>
          <cell r="I519">
            <v>114.27666459192002</v>
          </cell>
          <cell r="J519">
            <v>11299</v>
          </cell>
          <cell r="K519">
            <v>1613</v>
          </cell>
          <cell r="L519">
            <v>893</v>
          </cell>
        </row>
        <row r="520">
          <cell r="A520">
            <v>486348767</v>
          </cell>
          <cell r="B520">
            <v>486348</v>
          </cell>
          <cell r="C520">
            <v>486</v>
          </cell>
          <cell r="D520" t="str">
            <v>SEVEN HILLS CHARTER PUBLIC</v>
          </cell>
          <cell r="E520">
            <v>348</v>
          </cell>
          <cell r="F520" t="str">
            <v>WORCESTER</v>
          </cell>
          <cell r="G520">
            <v>767</v>
          </cell>
          <cell r="H520" t="str">
            <v>SPENCER EAST BROOKFIELD</v>
          </cell>
          <cell r="I520">
            <v>108.35703295763834</v>
          </cell>
          <cell r="J520">
            <v>8949</v>
          </cell>
          <cell r="K520">
            <v>748</v>
          </cell>
          <cell r="L520">
            <v>893</v>
          </cell>
        </row>
        <row r="521">
          <cell r="A521">
            <v>487049010</v>
          </cell>
          <cell r="B521">
            <v>487049</v>
          </cell>
          <cell r="C521">
            <v>487</v>
          </cell>
          <cell r="D521" t="str">
            <v>PROSPECT HILL ACADEMY</v>
          </cell>
          <cell r="E521">
            <v>49</v>
          </cell>
          <cell r="F521" t="str">
            <v>CAMBRIDGE</v>
          </cell>
          <cell r="G521">
            <v>10</v>
          </cell>
          <cell r="H521" t="str">
            <v>ARLINGTON</v>
          </cell>
          <cell r="I521">
            <v>128.7342085657113</v>
          </cell>
          <cell r="J521">
            <v>9832</v>
          </cell>
          <cell r="K521">
            <v>2825</v>
          </cell>
          <cell r="L521">
            <v>893</v>
          </cell>
        </row>
        <row r="522">
          <cell r="A522">
            <v>487049031</v>
          </cell>
          <cell r="B522">
            <v>487049</v>
          </cell>
          <cell r="C522">
            <v>487</v>
          </cell>
          <cell r="D522" t="str">
            <v>PROSPECT HILL ACADEMY</v>
          </cell>
          <cell r="E522">
            <v>49</v>
          </cell>
          <cell r="F522" t="str">
            <v>CAMBRIDGE</v>
          </cell>
          <cell r="G522">
            <v>31</v>
          </cell>
          <cell r="H522" t="str">
            <v>BILLERICA</v>
          </cell>
          <cell r="I522">
            <v>126.47216189932367</v>
          </cell>
          <cell r="J522">
            <v>9832</v>
          </cell>
          <cell r="K522">
            <v>2603</v>
          </cell>
          <cell r="L522">
            <v>893</v>
          </cell>
        </row>
        <row r="523">
          <cell r="A523">
            <v>487049035</v>
          </cell>
          <cell r="B523">
            <v>487049</v>
          </cell>
          <cell r="C523">
            <v>487</v>
          </cell>
          <cell r="D523" t="str">
            <v>PROSPECT HILL ACADEMY</v>
          </cell>
          <cell r="E523">
            <v>49</v>
          </cell>
          <cell r="F523" t="str">
            <v>CAMBRIDGE</v>
          </cell>
          <cell r="G523">
            <v>35</v>
          </cell>
          <cell r="H523" t="str">
            <v>BOSTON</v>
          </cell>
          <cell r="I523">
            <v>114.92582617034319</v>
          </cell>
          <cell r="J523">
            <v>11415</v>
          </cell>
          <cell r="K523">
            <v>1704</v>
          </cell>
          <cell r="L523">
            <v>893</v>
          </cell>
        </row>
        <row r="524">
          <cell r="A524">
            <v>487049044</v>
          </cell>
          <cell r="B524">
            <v>487049</v>
          </cell>
          <cell r="C524">
            <v>487</v>
          </cell>
          <cell r="D524" t="str">
            <v>PROSPECT HILL ACADEMY</v>
          </cell>
          <cell r="E524">
            <v>49</v>
          </cell>
          <cell r="F524" t="str">
            <v>CAMBRIDGE</v>
          </cell>
          <cell r="G524">
            <v>44</v>
          </cell>
          <cell r="H524" t="str">
            <v>BROCKTON</v>
          </cell>
          <cell r="I524">
            <v>100</v>
          </cell>
          <cell r="J524">
            <v>12719</v>
          </cell>
          <cell r="K524">
            <v>0</v>
          </cell>
          <cell r="L524">
            <v>893</v>
          </cell>
        </row>
        <row r="525">
          <cell r="A525">
            <v>487049049</v>
          </cell>
          <cell r="B525">
            <v>487049</v>
          </cell>
          <cell r="C525">
            <v>487</v>
          </cell>
          <cell r="D525" t="str">
            <v>PROSPECT HILL ACADEMY</v>
          </cell>
          <cell r="E525">
            <v>49</v>
          </cell>
          <cell r="F525" t="str">
            <v>CAMBRIDGE</v>
          </cell>
          <cell r="G525">
            <v>49</v>
          </cell>
          <cell r="H525" t="str">
            <v>CAMBRIDGE</v>
          </cell>
          <cell r="I525">
            <v>220.8912376306757</v>
          </cell>
          <cell r="J525">
            <v>11694</v>
          </cell>
          <cell r="K525">
            <v>14137</v>
          </cell>
          <cell r="L525">
            <v>893</v>
          </cell>
        </row>
        <row r="526">
          <cell r="A526">
            <v>487049057</v>
          </cell>
          <cell r="B526">
            <v>487049</v>
          </cell>
          <cell r="C526">
            <v>487</v>
          </cell>
          <cell r="D526" t="str">
            <v>PROSPECT HILL ACADEMY</v>
          </cell>
          <cell r="E526">
            <v>49</v>
          </cell>
          <cell r="F526" t="str">
            <v>CAMBRIDGE</v>
          </cell>
          <cell r="G526">
            <v>57</v>
          </cell>
          <cell r="H526" t="str">
            <v>CHELSEA</v>
          </cell>
          <cell r="I526">
            <v>100</v>
          </cell>
          <cell r="J526">
            <v>11756</v>
          </cell>
          <cell r="K526">
            <v>0</v>
          </cell>
          <cell r="L526">
            <v>893</v>
          </cell>
        </row>
        <row r="527">
          <cell r="A527">
            <v>487049083</v>
          </cell>
          <cell r="B527">
            <v>487049</v>
          </cell>
          <cell r="C527">
            <v>487</v>
          </cell>
          <cell r="D527" t="str">
            <v>PROSPECT HILL ACADEMY</v>
          </cell>
          <cell r="E527">
            <v>49</v>
          </cell>
          <cell r="F527" t="str">
            <v>CAMBRIDGE</v>
          </cell>
          <cell r="G527">
            <v>83</v>
          </cell>
          <cell r="H527" t="str">
            <v>EAST BRIDGEWATER</v>
          </cell>
          <cell r="I527">
            <v>103.9429002663079</v>
          </cell>
          <cell r="J527">
            <v>9832</v>
          </cell>
          <cell r="K527">
            <v>388</v>
          </cell>
          <cell r="L527">
            <v>893</v>
          </cell>
        </row>
        <row r="528">
          <cell r="A528">
            <v>487049093</v>
          </cell>
          <cell r="B528">
            <v>487049</v>
          </cell>
          <cell r="C528">
            <v>487</v>
          </cell>
          <cell r="D528" t="str">
            <v>PROSPECT HILL ACADEMY</v>
          </cell>
          <cell r="E528">
            <v>49</v>
          </cell>
          <cell r="F528" t="str">
            <v>CAMBRIDGE</v>
          </cell>
          <cell r="G528">
            <v>93</v>
          </cell>
          <cell r="H528" t="str">
            <v>EVERETT</v>
          </cell>
          <cell r="I528">
            <v>100.1505486935086</v>
          </cell>
          <cell r="J528">
            <v>11543</v>
          </cell>
          <cell r="K528">
            <v>17</v>
          </cell>
          <cell r="L528">
            <v>893</v>
          </cell>
        </row>
        <row r="529">
          <cell r="A529">
            <v>487049128</v>
          </cell>
          <cell r="B529">
            <v>487049</v>
          </cell>
          <cell r="C529">
            <v>487</v>
          </cell>
          <cell r="D529" t="str">
            <v>PROSPECT HILL ACADEMY</v>
          </cell>
          <cell r="E529">
            <v>49</v>
          </cell>
          <cell r="F529" t="str">
            <v>CAMBRIDGE</v>
          </cell>
          <cell r="G529">
            <v>128</v>
          </cell>
          <cell r="H529" t="str">
            <v>HAVERHILL</v>
          </cell>
          <cell r="I529">
            <v>100.36942050886024</v>
          </cell>
          <cell r="J529">
            <v>9832</v>
          </cell>
          <cell r="K529">
            <v>36</v>
          </cell>
          <cell r="L529">
            <v>893</v>
          </cell>
        </row>
        <row r="530">
          <cell r="A530">
            <v>487049149</v>
          </cell>
          <cell r="B530">
            <v>487049</v>
          </cell>
          <cell r="C530">
            <v>487</v>
          </cell>
          <cell r="D530" t="str">
            <v>PROSPECT HILL ACADEMY</v>
          </cell>
          <cell r="E530">
            <v>49</v>
          </cell>
          <cell r="F530" t="str">
            <v>CAMBRIDGE</v>
          </cell>
          <cell r="G530">
            <v>149</v>
          </cell>
          <cell r="H530" t="str">
            <v>LAWRENCE</v>
          </cell>
          <cell r="I530">
            <v>100</v>
          </cell>
          <cell r="J530">
            <v>9832</v>
          </cell>
          <cell r="K530">
            <v>0</v>
          </cell>
          <cell r="L530">
            <v>893</v>
          </cell>
        </row>
        <row r="531">
          <cell r="A531">
            <v>487049163</v>
          </cell>
          <cell r="B531">
            <v>487049</v>
          </cell>
          <cell r="C531">
            <v>487</v>
          </cell>
          <cell r="D531" t="str">
            <v>PROSPECT HILL ACADEMY</v>
          </cell>
          <cell r="E531">
            <v>49</v>
          </cell>
          <cell r="F531" t="str">
            <v>CAMBRIDGE</v>
          </cell>
          <cell r="G531">
            <v>163</v>
          </cell>
          <cell r="H531" t="str">
            <v>LYNN</v>
          </cell>
          <cell r="I531">
            <v>100.05181725959366</v>
          </cell>
          <cell r="J531">
            <v>12719</v>
          </cell>
          <cell r="K531">
            <v>7</v>
          </cell>
          <cell r="L531">
            <v>893</v>
          </cell>
        </row>
        <row r="532">
          <cell r="A532">
            <v>487049165</v>
          </cell>
          <cell r="B532">
            <v>487049</v>
          </cell>
          <cell r="C532">
            <v>487</v>
          </cell>
          <cell r="D532" t="str">
            <v>PROSPECT HILL ACADEMY</v>
          </cell>
          <cell r="E532">
            <v>49</v>
          </cell>
          <cell r="F532" t="str">
            <v>CAMBRIDGE</v>
          </cell>
          <cell r="G532">
            <v>165</v>
          </cell>
          <cell r="H532" t="str">
            <v>MALDEN</v>
          </cell>
          <cell r="I532">
            <v>100</v>
          </cell>
          <cell r="J532">
            <v>11360</v>
          </cell>
          <cell r="K532">
            <v>0</v>
          </cell>
          <cell r="L532">
            <v>893</v>
          </cell>
        </row>
        <row r="533">
          <cell r="A533">
            <v>487049176</v>
          </cell>
          <cell r="B533">
            <v>487049</v>
          </cell>
          <cell r="C533">
            <v>487</v>
          </cell>
          <cell r="D533" t="str">
            <v>PROSPECT HILL ACADEMY</v>
          </cell>
          <cell r="E533">
            <v>49</v>
          </cell>
          <cell r="F533" t="str">
            <v>CAMBRIDGE</v>
          </cell>
          <cell r="G533">
            <v>176</v>
          </cell>
          <cell r="H533" t="str">
            <v>MEDFORD</v>
          </cell>
          <cell r="I533">
            <v>112.3355442021059</v>
          </cell>
          <cell r="J533">
            <v>11351</v>
          </cell>
          <cell r="K533">
            <v>1400</v>
          </cell>
          <cell r="L533">
            <v>893</v>
          </cell>
        </row>
        <row r="534">
          <cell r="A534">
            <v>487049244</v>
          </cell>
          <cell r="B534">
            <v>487049</v>
          </cell>
          <cell r="C534">
            <v>487</v>
          </cell>
          <cell r="D534" t="str">
            <v>PROSPECT HILL ACADEMY</v>
          </cell>
          <cell r="E534">
            <v>49</v>
          </cell>
          <cell r="F534" t="str">
            <v>CAMBRIDGE</v>
          </cell>
          <cell r="G534">
            <v>244</v>
          </cell>
          <cell r="H534" t="str">
            <v>RANDOLPH</v>
          </cell>
          <cell r="I534">
            <v>131.49771700717613</v>
          </cell>
          <cell r="J534">
            <v>12306</v>
          </cell>
          <cell r="K534">
            <v>3876</v>
          </cell>
          <cell r="L534">
            <v>893</v>
          </cell>
        </row>
        <row r="535">
          <cell r="A535">
            <v>487049248</v>
          </cell>
          <cell r="B535">
            <v>487049</v>
          </cell>
          <cell r="C535">
            <v>487</v>
          </cell>
          <cell r="D535" t="str">
            <v>PROSPECT HILL ACADEMY</v>
          </cell>
          <cell r="E535">
            <v>49</v>
          </cell>
          <cell r="F535" t="str">
            <v>CAMBRIDGE</v>
          </cell>
          <cell r="G535">
            <v>248</v>
          </cell>
          <cell r="H535" t="str">
            <v>REVERE</v>
          </cell>
          <cell r="I535">
            <v>106.21492624502713</v>
          </cell>
          <cell r="J535">
            <v>11275</v>
          </cell>
          <cell r="K535">
            <v>701</v>
          </cell>
          <cell r="L535">
            <v>893</v>
          </cell>
        </row>
        <row r="536">
          <cell r="A536">
            <v>487049258</v>
          </cell>
          <cell r="B536">
            <v>487049</v>
          </cell>
          <cell r="C536">
            <v>487</v>
          </cell>
          <cell r="D536" t="str">
            <v>PROSPECT HILL ACADEMY</v>
          </cell>
          <cell r="E536">
            <v>49</v>
          </cell>
          <cell r="F536" t="str">
            <v>CAMBRIDGE</v>
          </cell>
          <cell r="G536">
            <v>258</v>
          </cell>
          <cell r="H536" t="str">
            <v>SALEM</v>
          </cell>
          <cell r="I536">
            <v>116.45738389104112</v>
          </cell>
          <cell r="J536">
            <v>12719</v>
          </cell>
          <cell r="K536">
            <v>2093</v>
          </cell>
          <cell r="L536">
            <v>893</v>
          </cell>
        </row>
        <row r="537">
          <cell r="A537">
            <v>487049262</v>
          </cell>
          <cell r="B537">
            <v>487049</v>
          </cell>
          <cell r="C537">
            <v>487</v>
          </cell>
          <cell r="D537" t="str">
            <v>PROSPECT HILL ACADEMY</v>
          </cell>
          <cell r="E537">
            <v>49</v>
          </cell>
          <cell r="F537" t="str">
            <v>CAMBRIDGE</v>
          </cell>
          <cell r="G537">
            <v>262</v>
          </cell>
          <cell r="H537" t="str">
            <v>SAUGUS</v>
          </cell>
          <cell r="I537">
            <v>131.01224030874877</v>
          </cell>
          <cell r="J537">
            <v>9832</v>
          </cell>
          <cell r="K537">
            <v>3049</v>
          </cell>
          <cell r="L537">
            <v>893</v>
          </cell>
        </row>
        <row r="538">
          <cell r="A538">
            <v>487049274</v>
          </cell>
          <cell r="B538">
            <v>487049</v>
          </cell>
          <cell r="C538">
            <v>487</v>
          </cell>
          <cell r="D538" t="str">
            <v>PROSPECT HILL ACADEMY</v>
          </cell>
          <cell r="E538">
            <v>49</v>
          </cell>
          <cell r="F538" t="str">
            <v>CAMBRIDGE</v>
          </cell>
          <cell r="G538">
            <v>274</v>
          </cell>
          <cell r="H538" t="str">
            <v>SOMERVILLE</v>
          </cell>
          <cell r="I538">
            <v>121.70044791497583</v>
          </cell>
          <cell r="J538">
            <v>10737</v>
          </cell>
          <cell r="K538">
            <v>2330</v>
          </cell>
          <cell r="L538">
            <v>893</v>
          </cell>
        </row>
        <row r="539">
          <cell r="A539">
            <v>487049295</v>
          </cell>
          <cell r="B539">
            <v>487049</v>
          </cell>
          <cell r="C539">
            <v>487</v>
          </cell>
          <cell r="D539" t="str">
            <v>PROSPECT HILL ACADEMY</v>
          </cell>
          <cell r="E539">
            <v>49</v>
          </cell>
          <cell r="F539" t="str">
            <v>CAMBRIDGE</v>
          </cell>
          <cell r="G539">
            <v>295</v>
          </cell>
          <cell r="H539" t="str">
            <v>TEWKSBURY</v>
          </cell>
          <cell r="I539">
            <v>106.4523317682351</v>
          </cell>
          <cell r="J539">
            <v>10794</v>
          </cell>
          <cell r="K539">
            <v>696</v>
          </cell>
          <cell r="L539">
            <v>893</v>
          </cell>
        </row>
        <row r="540">
          <cell r="A540">
            <v>487049308</v>
          </cell>
          <cell r="B540">
            <v>487049</v>
          </cell>
          <cell r="C540">
            <v>487</v>
          </cell>
          <cell r="D540" t="str">
            <v>PROSPECT HILL ACADEMY</v>
          </cell>
          <cell r="E540">
            <v>49</v>
          </cell>
          <cell r="F540" t="str">
            <v>CAMBRIDGE</v>
          </cell>
          <cell r="G540">
            <v>308</v>
          </cell>
          <cell r="H540" t="str">
            <v>WALTHAM</v>
          </cell>
          <cell r="I540">
            <v>161.33359762270268</v>
          </cell>
          <cell r="J540">
            <v>9832</v>
          </cell>
          <cell r="K540">
            <v>6030</v>
          </cell>
          <cell r="L540">
            <v>893</v>
          </cell>
        </row>
        <row r="541">
          <cell r="A541">
            <v>487049314</v>
          </cell>
          <cell r="B541">
            <v>487049</v>
          </cell>
          <cell r="C541">
            <v>487</v>
          </cell>
          <cell r="D541" t="str">
            <v>PROSPECT HILL ACADEMY</v>
          </cell>
          <cell r="E541">
            <v>49</v>
          </cell>
          <cell r="F541" t="str">
            <v>CAMBRIDGE</v>
          </cell>
          <cell r="G541">
            <v>314</v>
          </cell>
          <cell r="H541" t="str">
            <v>WATERTOWN</v>
          </cell>
          <cell r="I541">
            <v>144.18100286049548</v>
          </cell>
          <cell r="J541">
            <v>9832</v>
          </cell>
          <cell r="K541">
            <v>4344</v>
          </cell>
          <cell r="L541">
            <v>893</v>
          </cell>
        </row>
        <row r="542">
          <cell r="A542">
            <v>487049347</v>
          </cell>
          <cell r="B542">
            <v>487049</v>
          </cell>
          <cell r="C542">
            <v>487</v>
          </cell>
          <cell r="D542" t="str">
            <v>PROSPECT HILL ACADEMY</v>
          </cell>
          <cell r="E542">
            <v>49</v>
          </cell>
          <cell r="F542" t="str">
            <v>CAMBRIDGE</v>
          </cell>
          <cell r="G542">
            <v>347</v>
          </cell>
          <cell r="H542" t="str">
            <v>WOBURN</v>
          </cell>
          <cell r="I542">
            <v>129.81540414667222</v>
          </cell>
          <cell r="J542">
            <v>12719</v>
          </cell>
          <cell r="K542">
            <v>3792</v>
          </cell>
          <cell r="L542">
            <v>893</v>
          </cell>
        </row>
        <row r="543">
          <cell r="A543">
            <v>487274010</v>
          </cell>
          <cell r="B543">
            <v>487274</v>
          </cell>
          <cell r="C543">
            <v>487</v>
          </cell>
          <cell r="D543" t="str">
            <v>PROSPECT HILL ACADEMY</v>
          </cell>
          <cell r="E543">
            <v>274</v>
          </cell>
          <cell r="F543" t="str">
            <v>SOMERVILLE</v>
          </cell>
          <cell r="G543">
            <v>10</v>
          </cell>
          <cell r="H543" t="str">
            <v>ARLINGTON</v>
          </cell>
          <cell r="I543">
            <v>128.7342085657113</v>
          </cell>
          <cell r="J543">
            <v>10641</v>
          </cell>
          <cell r="K543">
            <v>3058</v>
          </cell>
          <cell r="L543">
            <v>893</v>
          </cell>
        </row>
        <row r="544">
          <cell r="A544">
            <v>487274031</v>
          </cell>
          <cell r="B544">
            <v>487274</v>
          </cell>
          <cell r="C544">
            <v>487</v>
          </cell>
          <cell r="D544" t="str">
            <v>PROSPECT HILL ACADEMY</v>
          </cell>
          <cell r="E544">
            <v>274</v>
          </cell>
          <cell r="F544" t="str">
            <v>SOMERVILLE</v>
          </cell>
          <cell r="G544">
            <v>31</v>
          </cell>
          <cell r="H544" t="str">
            <v>BILLERICA</v>
          </cell>
          <cell r="I544">
            <v>126.47216189932367</v>
          </cell>
          <cell r="J544">
            <v>7875</v>
          </cell>
          <cell r="K544">
            <v>2085</v>
          </cell>
          <cell r="L544">
            <v>893</v>
          </cell>
        </row>
        <row r="545">
          <cell r="A545">
            <v>487274035</v>
          </cell>
          <cell r="B545">
            <v>487274</v>
          </cell>
          <cell r="C545">
            <v>487</v>
          </cell>
          <cell r="D545" t="str">
            <v>PROSPECT HILL ACADEMY</v>
          </cell>
          <cell r="E545">
            <v>274</v>
          </cell>
          <cell r="F545" t="str">
            <v>SOMERVILLE</v>
          </cell>
          <cell r="G545">
            <v>35</v>
          </cell>
          <cell r="H545" t="str">
            <v>BOSTON</v>
          </cell>
          <cell r="I545">
            <v>114.92582617034319</v>
          </cell>
          <cell r="J545">
            <v>10667</v>
          </cell>
          <cell r="K545">
            <v>1592</v>
          </cell>
          <cell r="L545">
            <v>893</v>
          </cell>
        </row>
        <row r="546">
          <cell r="A546">
            <v>487274044</v>
          </cell>
          <cell r="B546">
            <v>487274</v>
          </cell>
          <cell r="C546">
            <v>487</v>
          </cell>
          <cell r="D546" t="str">
            <v>PROSPECT HILL ACADEMY</v>
          </cell>
          <cell r="E546">
            <v>274</v>
          </cell>
          <cell r="F546" t="str">
            <v>SOMERVILLE</v>
          </cell>
          <cell r="G546">
            <v>44</v>
          </cell>
          <cell r="H546" t="str">
            <v>BROCKTON</v>
          </cell>
          <cell r="I546">
            <v>100</v>
          </cell>
          <cell r="J546">
            <v>9647</v>
          </cell>
          <cell r="K546">
            <v>0</v>
          </cell>
          <cell r="L546">
            <v>893</v>
          </cell>
        </row>
        <row r="547">
          <cell r="A547">
            <v>487274049</v>
          </cell>
          <cell r="B547">
            <v>487274</v>
          </cell>
          <cell r="C547">
            <v>487</v>
          </cell>
          <cell r="D547" t="str">
            <v>PROSPECT HILL ACADEMY</v>
          </cell>
          <cell r="E547">
            <v>274</v>
          </cell>
          <cell r="F547" t="str">
            <v>SOMERVILLE</v>
          </cell>
          <cell r="G547">
            <v>49</v>
          </cell>
          <cell r="H547" t="str">
            <v>CAMBRIDGE</v>
          </cell>
          <cell r="I547">
            <v>220.8912376306757</v>
          </cell>
          <cell r="J547">
            <v>10751</v>
          </cell>
          <cell r="K547">
            <v>12997</v>
          </cell>
          <cell r="L547">
            <v>893</v>
          </cell>
        </row>
        <row r="548">
          <cell r="A548">
            <v>487274057</v>
          </cell>
          <cell r="B548">
            <v>487274</v>
          </cell>
          <cell r="C548">
            <v>487</v>
          </cell>
          <cell r="D548" t="str">
            <v>PROSPECT HILL ACADEMY</v>
          </cell>
          <cell r="E548">
            <v>274</v>
          </cell>
          <cell r="F548" t="str">
            <v>SOMERVILLE</v>
          </cell>
          <cell r="G548">
            <v>57</v>
          </cell>
          <cell r="H548" t="str">
            <v>CHELSEA</v>
          </cell>
          <cell r="I548">
            <v>100</v>
          </cell>
          <cell r="J548">
            <v>10202</v>
          </cell>
          <cell r="K548">
            <v>0</v>
          </cell>
          <cell r="L548">
            <v>893</v>
          </cell>
        </row>
        <row r="549">
          <cell r="A549">
            <v>487274073</v>
          </cell>
          <cell r="B549">
            <v>487274</v>
          </cell>
          <cell r="C549">
            <v>487</v>
          </cell>
          <cell r="D549" t="str">
            <v>PROSPECT HILL ACADEMY</v>
          </cell>
          <cell r="E549">
            <v>274</v>
          </cell>
          <cell r="F549" t="str">
            <v>SOMERVILLE</v>
          </cell>
          <cell r="G549">
            <v>73</v>
          </cell>
          <cell r="H549" t="str">
            <v>DEDHAM</v>
          </cell>
          <cell r="I549">
            <v>150.6383477842169</v>
          </cell>
          <cell r="J549">
            <v>7751</v>
          </cell>
          <cell r="K549">
            <v>3925</v>
          </cell>
          <cell r="L549">
            <v>893</v>
          </cell>
        </row>
        <row r="550">
          <cell r="A550">
            <v>487274093</v>
          </cell>
          <cell r="B550">
            <v>487274</v>
          </cell>
          <cell r="C550">
            <v>487</v>
          </cell>
          <cell r="D550" t="str">
            <v>PROSPECT HILL ACADEMY</v>
          </cell>
          <cell r="E550">
            <v>274</v>
          </cell>
          <cell r="F550" t="str">
            <v>SOMERVILLE</v>
          </cell>
          <cell r="G550">
            <v>93</v>
          </cell>
          <cell r="H550" t="str">
            <v>EVERETT</v>
          </cell>
          <cell r="I550">
            <v>100.1505486935086</v>
          </cell>
          <cell r="J550">
            <v>10330</v>
          </cell>
          <cell r="K550">
            <v>16</v>
          </cell>
          <cell r="L550">
            <v>893</v>
          </cell>
        </row>
        <row r="551">
          <cell r="A551">
            <v>487274100</v>
          </cell>
          <cell r="B551">
            <v>487274</v>
          </cell>
          <cell r="C551">
            <v>487</v>
          </cell>
          <cell r="D551" t="str">
            <v>PROSPECT HILL ACADEMY</v>
          </cell>
          <cell r="E551">
            <v>274</v>
          </cell>
          <cell r="F551" t="str">
            <v>SOMERVILLE</v>
          </cell>
          <cell r="G551">
            <v>100</v>
          </cell>
          <cell r="H551" t="str">
            <v>FRAMINGHAM</v>
          </cell>
          <cell r="I551">
            <v>138.59864628684042</v>
          </cell>
          <cell r="J551">
            <v>8125</v>
          </cell>
          <cell r="K551">
            <v>3136</v>
          </cell>
          <cell r="L551">
            <v>893</v>
          </cell>
        </row>
        <row r="552">
          <cell r="A552">
            <v>487274149</v>
          </cell>
          <cell r="B552">
            <v>487274</v>
          </cell>
          <cell r="C552">
            <v>487</v>
          </cell>
          <cell r="D552" t="str">
            <v>PROSPECT HILL ACADEMY</v>
          </cell>
          <cell r="E552">
            <v>274</v>
          </cell>
          <cell r="F552" t="str">
            <v>SOMERVILLE</v>
          </cell>
          <cell r="G552">
            <v>149</v>
          </cell>
          <cell r="H552" t="str">
            <v>LAWRENCE</v>
          </cell>
          <cell r="I552">
            <v>100</v>
          </cell>
          <cell r="J552">
            <v>9789</v>
          </cell>
          <cell r="K552">
            <v>0</v>
          </cell>
          <cell r="L552">
            <v>893</v>
          </cell>
        </row>
        <row r="553">
          <cell r="A553">
            <v>487274163</v>
          </cell>
          <cell r="B553">
            <v>487274</v>
          </cell>
          <cell r="C553">
            <v>487</v>
          </cell>
          <cell r="D553" t="str">
            <v>PROSPECT HILL ACADEMY</v>
          </cell>
          <cell r="E553">
            <v>274</v>
          </cell>
          <cell r="F553" t="str">
            <v>SOMERVILLE</v>
          </cell>
          <cell r="G553">
            <v>163</v>
          </cell>
          <cell r="H553" t="str">
            <v>LYNN</v>
          </cell>
          <cell r="I553">
            <v>100.05181725959366</v>
          </cell>
          <cell r="J553">
            <v>10331</v>
          </cell>
          <cell r="K553">
            <v>5</v>
          </cell>
          <cell r="L553">
            <v>893</v>
          </cell>
        </row>
        <row r="554">
          <cell r="A554">
            <v>487274164</v>
          </cell>
          <cell r="B554">
            <v>487274</v>
          </cell>
          <cell r="C554">
            <v>487</v>
          </cell>
          <cell r="D554" t="str">
            <v>PROSPECT HILL ACADEMY</v>
          </cell>
          <cell r="E554">
            <v>274</v>
          </cell>
          <cell r="F554" t="str">
            <v>SOMERVILLE</v>
          </cell>
          <cell r="G554">
            <v>164</v>
          </cell>
          <cell r="H554" t="str">
            <v>LYNNFIELD</v>
          </cell>
          <cell r="I554">
            <v>126.95237497212742</v>
          </cell>
          <cell r="J554">
            <v>10073</v>
          </cell>
          <cell r="K554">
            <v>2715</v>
          </cell>
          <cell r="L554">
            <v>893</v>
          </cell>
        </row>
        <row r="555">
          <cell r="A555">
            <v>487274165</v>
          </cell>
          <cell r="B555">
            <v>487274</v>
          </cell>
          <cell r="C555">
            <v>487</v>
          </cell>
          <cell r="D555" t="str">
            <v>PROSPECT HILL ACADEMY</v>
          </cell>
          <cell r="E555">
            <v>274</v>
          </cell>
          <cell r="F555" t="str">
            <v>SOMERVILLE</v>
          </cell>
          <cell r="G555">
            <v>165</v>
          </cell>
          <cell r="H555" t="str">
            <v>MALDEN</v>
          </cell>
          <cell r="I555">
            <v>100</v>
          </cell>
          <cell r="J555">
            <v>10071</v>
          </cell>
          <cell r="K555">
            <v>0</v>
          </cell>
          <cell r="L555">
            <v>893</v>
          </cell>
        </row>
        <row r="556">
          <cell r="A556">
            <v>487274176</v>
          </cell>
          <cell r="B556">
            <v>487274</v>
          </cell>
          <cell r="C556">
            <v>487</v>
          </cell>
          <cell r="D556" t="str">
            <v>PROSPECT HILL ACADEMY</v>
          </cell>
          <cell r="E556">
            <v>274</v>
          </cell>
          <cell r="F556" t="str">
            <v>SOMERVILLE</v>
          </cell>
          <cell r="G556">
            <v>176</v>
          </cell>
          <cell r="H556" t="str">
            <v>MEDFORD</v>
          </cell>
          <cell r="I556">
            <v>112.3355442021059</v>
          </cell>
          <cell r="J556">
            <v>10554</v>
          </cell>
          <cell r="K556">
            <v>1302</v>
          </cell>
          <cell r="L556">
            <v>893</v>
          </cell>
        </row>
        <row r="557">
          <cell r="A557">
            <v>487274178</v>
          </cell>
          <cell r="B557">
            <v>487274</v>
          </cell>
          <cell r="C557">
            <v>487</v>
          </cell>
          <cell r="D557" t="str">
            <v>PROSPECT HILL ACADEMY</v>
          </cell>
          <cell r="E557">
            <v>274</v>
          </cell>
          <cell r="F557" t="str">
            <v>SOMERVILLE</v>
          </cell>
          <cell r="G557">
            <v>178</v>
          </cell>
          <cell r="H557" t="str">
            <v>MELROSE</v>
          </cell>
          <cell r="I557">
            <v>103.14479524895441</v>
          </cell>
          <cell r="J557">
            <v>12841</v>
          </cell>
          <cell r="K557">
            <v>404</v>
          </cell>
          <cell r="L557">
            <v>893</v>
          </cell>
        </row>
        <row r="558">
          <cell r="A558">
            <v>487274181</v>
          </cell>
          <cell r="B558">
            <v>487274</v>
          </cell>
          <cell r="C558">
            <v>487</v>
          </cell>
          <cell r="D558" t="str">
            <v>PROSPECT HILL ACADEMY</v>
          </cell>
          <cell r="E558">
            <v>274</v>
          </cell>
          <cell r="F558" t="str">
            <v>SOMERVILLE</v>
          </cell>
          <cell r="G558">
            <v>181</v>
          </cell>
          <cell r="H558" t="str">
            <v>METHUEN</v>
          </cell>
          <cell r="I558">
            <v>102.21146412498139</v>
          </cell>
          <cell r="J558">
            <v>7751</v>
          </cell>
          <cell r="K558">
            <v>171</v>
          </cell>
          <cell r="L558">
            <v>893</v>
          </cell>
        </row>
        <row r="559">
          <cell r="A559">
            <v>487274243</v>
          </cell>
          <cell r="B559">
            <v>487274</v>
          </cell>
          <cell r="C559">
            <v>487</v>
          </cell>
          <cell r="D559" t="str">
            <v>PROSPECT HILL ACADEMY</v>
          </cell>
          <cell r="E559">
            <v>274</v>
          </cell>
          <cell r="F559" t="str">
            <v>SOMERVILLE</v>
          </cell>
          <cell r="G559">
            <v>243</v>
          </cell>
          <cell r="H559" t="str">
            <v>QUINCY</v>
          </cell>
          <cell r="I559">
            <v>117.88207423906304</v>
          </cell>
          <cell r="J559">
            <v>11302</v>
          </cell>
          <cell r="K559">
            <v>2021</v>
          </cell>
          <cell r="L559">
            <v>893</v>
          </cell>
        </row>
        <row r="560">
          <cell r="A560">
            <v>487274244</v>
          </cell>
          <cell r="B560">
            <v>487274</v>
          </cell>
          <cell r="C560">
            <v>487</v>
          </cell>
          <cell r="D560" t="str">
            <v>PROSPECT HILL ACADEMY</v>
          </cell>
          <cell r="E560">
            <v>274</v>
          </cell>
          <cell r="F560" t="str">
            <v>SOMERVILLE</v>
          </cell>
          <cell r="G560">
            <v>244</v>
          </cell>
          <cell r="H560" t="str">
            <v>RANDOLPH</v>
          </cell>
          <cell r="I560">
            <v>131.49771700717613</v>
          </cell>
          <cell r="J560">
            <v>9843</v>
          </cell>
          <cell r="K560">
            <v>3100</v>
          </cell>
          <cell r="L560">
            <v>893</v>
          </cell>
        </row>
        <row r="561">
          <cell r="A561">
            <v>487274248</v>
          </cell>
          <cell r="B561">
            <v>487274</v>
          </cell>
          <cell r="C561">
            <v>487</v>
          </cell>
          <cell r="D561" t="str">
            <v>PROSPECT HILL ACADEMY</v>
          </cell>
          <cell r="E561">
            <v>274</v>
          </cell>
          <cell r="F561" t="str">
            <v>SOMERVILLE</v>
          </cell>
          <cell r="G561">
            <v>248</v>
          </cell>
          <cell r="H561" t="str">
            <v>REVERE</v>
          </cell>
          <cell r="I561">
            <v>106.21492624502713</v>
          </cell>
          <cell r="J561">
            <v>9907</v>
          </cell>
          <cell r="K561">
            <v>616</v>
          </cell>
          <cell r="L561">
            <v>893</v>
          </cell>
        </row>
        <row r="562">
          <cell r="A562">
            <v>487274262</v>
          </cell>
          <cell r="B562">
            <v>487274</v>
          </cell>
          <cell r="C562">
            <v>487</v>
          </cell>
          <cell r="D562" t="str">
            <v>PROSPECT HILL ACADEMY</v>
          </cell>
          <cell r="E562">
            <v>274</v>
          </cell>
          <cell r="F562" t="str">
            <v>SOMERVILLE</v>
          </cell>
          <cell r="G562">
            <v>262</v>
          </cell>
          <cell r="H562" t="str">
            <v>SAUGUS</v>
          </cell>
          <cell r="I562">
            <v>131.01224030874877</v>
          </cell>
          <cell r="J562">
            <v>10236</v>
          </cell>
          <cell r="K562">
            <v>3174</v>
          </cell>
          <cell r="L562">
            <v>893</v>
          </cell>
        </row>
        <row r="563">
          <cell r="A563">
            <v>487274274</v>
          </cell>
          <cell r="B563">
            <v>487274</v>
          </cell>
          <cell r="C563">
            <v>487</v>
          </cell>
          <cell r="D563" t="str">
            <v>PROSPECT HILL ACADEMY</v>
          </cell>
          <cell r="E563">
            <v>274</v>
          </cell>
          <cell r="F563" t="str">
            <v>SOMERVILLE</v>
          </cell>
          <cell r="G563">
            <v>274</v>
          </cell>
          <cell r="H563" t="str">
            <v>SOMERVILLE</v>
          </cell>
          <cell r="I563">
            <v>121.70044791497583</v>
          </cell>
          <cell r="J563">
            <v>10243</v>
          </cell>
          <cell r="K563">
            <v>2223</v>
          </cell>
          <cell r="L563">
            <v>893</v>
          </cell>
        </row>
        <row r="564">
          <cell r="A564">
            <v>487274284</v>
          </cell>
          <cell r="B564">
            <v>487274</v>
          </cell>
          <cell r="C564">
            <v>487</v>
          </cell>
          <cell r="D564" t="str">
            <v>PROSPECT HILL ACADEMY</v>
          </cell>
          <cell r="E564">
            <v>274</v>
          </cell>
          <cell r="F564" t="str">
            <v>SOMERVILLE</v>
          </cell>
          <cell r="G564">
            <v>284</v>
          </cell>
          <cell r="H564" t="str">
            <v>STONEHAM</v>
          </cell>
          <cell r="I564">
            <v>121.59463923285185</v>
          </cell>
          <cell r="J564">
            <v>11356</v>
          </cell>
          <cell r="K564">
            <v>2452</v>
          </cell>
          <cell r="L564">
            <v>893</v>
          </cell>
        </row>
        <row r="565">
          <cell r="A565">
            <v>487274295</v>
          </cell>
          <cell r="B565">
            <v>487274</v>
          </cell>
          <cell r="C565">
            <v>487</v>
          </cell>
          <cell r="D565" t="str">
            <v>PROSPECT HILL ACADEMY</v>
          </cell>
          <cell r="E565">
            <v>274</v>
          </cell>
          <cell r="F565" t="str">
            <v>SOMERVILLE</v>
          </cell>
          <cell r="G565">
            <v>295</v>
          </cell>
          <cell r="H565" t="str">
            <v>TEWKSBURY</v>
          </cell>
          <cell r="I565">
            <v>106.4523317682351</v>
          </cell>
          <cell r="J565">
            <v>11543</v>
          </cell>
          <cell r="K565">
            <v>745</v>
          </cell>
          <cell r="L565">
            <v>893</v>
          </cell>
        </row>
        <row r="566">
          <cell r="A566">
            <v>487274308</v>
          </cell>
          <cell r="B566">
            <v>487274</v>
          </cell>
          <cell r="C566">
            <v>487</v>
          </cell>
          <cell r="D566" t="str">
            <v>PROSPECT HILL ACADEMY</v>
          </cell>
          <cell r="E566">
            <v>274</v>
          </cell>
          <cell r="F566" t="str">
            <v>SOMERVILLE</v>
          </cell>
          <cell r="G566">
            <v>308</v>
          </cell>
          <cell r="H566" t="str">
            <v>WALTHAM</v>
          </cell>
          <cell r="I566">
            <v>161.33359762270268</v>
          </cell>
          <cell r="J566">
            <v>8125</v>
          </cell>
          <cell r="K566">
            <v>4983</v>
          </cell>
          <cell r="L566">
            <v>893</v>
          </cell>
        </row>
        <row r="567">
          <cell r="A567">
            <v>487274314</v>
          </cell>
          <cell r="B567">
            <v>487274</v>
          </cell>
          <cell r="C567">
            <v>487</v>
          </cell>
          <cell r="D567" t="str">
            <v>PROSPECT HILL ACADEMY</v>
          </cell>
          <cell r="E567">
            <v>274</v>
          </cell>
          <cell r="F567" t="str">
            <v>SOMERVILLE</v>
          </cell>
          <cell r="G567">
            <v>314</v>
          </cell>
          <cell r="H567" t="str">
            <v>WATERTOWN</v>
          </cell>
          <cell r="I567">
            <v>144.18100286049548</v>
          </cell>
          <cell r="J567">
            <v>11741</v>
          </cell>
          <cell r="K567">
            <v>5187</v>
          </cell>
          <cell r="L567">
            <v>893</v>
          </cell>
        </row>
        <row r="568">
          <cell r="A568">
            <v>487274336</v>
          </cell>
          <cell r="B568">
            <v>487274</v>
          </cell>
          <cell r="C568">
            <v>487</v>
          </cell>
          <cell r="D568" t="str">
            <v>PROSPECT HILL ACADEMY</v>
          </cell>
          <cell r="E568">
            <v>274</v>
          </cell>
          <cell r="F568" t="str">
            <v>SOMERVILLE</v>
          </cell>
          <cell r="G568">
            <v>336</v>
          </cell>
          <cell r="H568" t="str">
            <v>WEYMOUTH</v>
          </cell>
          <cell r="I568">
            <v>100</v>
          </cell>
          <cell r="J568">
            <v>8125</v>
          </cell>
          <cell r="K568">
            <v>0</v>
          </cell>
          <cell r="L568">
            <v>893</v>
          </cell>
        </row>
        <row r="569">
          <cell r="A569">
            <v>487274346</v>
          </cell>
          <cell r="B569">
            <v>487274</v>
          </cell>
          <cell r="C569">
            <v>487</v>
          </cell>
          <cell r="D569" t="str">
            <v>PROSPECT HILL ACADEMY</v>
          </cell>
          <cell r="E569">
            <v>274</v>
          </cell>
          <cell r="F569" t="str">
            <v>SOMERVILLE</v>
          </cell>
          <cell r="G569">
            <v>346</v>
          </cell>
          <cell r="H569" t="str">
            <v>WINTHROP</v>
          </cell>
          <cell r="I569">
            <v>103.10716405216456</v>
          </cell>
          <cell r="J569">
            <v>11543</v>
          </cell>
          <cell r="K569">
            <v>359</v>
          </cell>
          <cell r="L569">
            <v>893</v>
          </cell>
        </row>
        <row r="570">
          <cell r="A570">
            <v>487274347</v>
          </cell>
          <cell r="B570">
            <v>487274</v>
          </cell>
          <cell r="C570">
            <v>487</v>
          </cell>
          <cell r="D570" t="str">
            <v>PROSPECT HILL ACADEMY</v>
          </cell>
          <cell r="E570">
            <v>274</v>
          </cell>
          <cell r="F570" t="str">
            <v>SOMERVILLE</v>
          </cell>
          <cell r="G570">
            <v>347</v>
          </cell>
          <cell r="H570" t="str">
            <v>WOBURN</v>
          </cell>
          <cell r="I570">
            <v>129.81540414667222</v>
          </cell>
          <cell r="J570">
            <v>11169</v>
          </cell>
          <cell r="K570">
            <v>3330</v>
          </cell>
          <cell r="L570">
            <v>893</v>
          </cell>
        </row>
        <row r="571">
          <cell r="A571">
            <v>488219001</v>
          </cell>
          <cell r="B571">
            <v>488219</v>
          </cell>
          <cell r="C571">
            <v>488</v>
          </cell>
          <cell r="D571" t="str">
            <v>SOUTH SHORE CHARTER PUBLIC</v>
          </cell>
          <cell r="E571">
            <v>219</v>
          </cell>
          <cell r="F571" t="str">
            <v>NORWELL</v>
          </cell>
          <cell r="G571">
            <v>1</v>
          </cell>
          <cell r="H571" t="str">
            <v>ABINGTON</v>
          </cell>
          <cell r="I571">
            <v>119.46457480476806</v>
          </cell>
          <cell r="J571">
            <v>9047</v>
          </cell>
          <cell r="K571">
            <v>1761</v>
          </cell>
          <cell r="L571">
            <v>893</v>
          </cell>
        </row>
        <row r="572">
          <cell r="A572">
            <v>488219035</v>
          </cell>
          <cell r="B572">
            <v>488219</v>
          </cell>
          <cell r="C572">
            <v>488</v>
          </cell>
          <cell r="D572" t="str">
            <v>SOUTH SHORE CHARTER PUBLIC</v>
          </cell>
          <cell r="E572">
            <v>219</v>
          </cell>
          <cell r="F572" t="str">
            <v>NORWELL</v>
          </cell>
          <cell r="G572">
            <v>35</v>
          </cell>
          <cell r="H572" t="str">
            <v>BOSTON</v>
          </cell>
          <cell r="I572">
            <v>114.92582617034319</v>
          </cell>
          <cell r="J572">
            <v>9567</v>
          </cell>
          <cell r="K572">
            <v>1428</v>
          </cell>
          <cell r="L572">
            <v>893</v>
          </cell>
        </row>
        <row r="573">
          <cell r="A573">
            <v>488219040</v>
          </cell>
          <cell r="B573">
            <v>488219</v>
          </cell>
          <cell r="C573">
            <v>488</v>
          </cell>
          <cell r="D573" t="str">
            <v>SOUTH SHORE CHARTER PUBLIC</v>
          </cell>
          <cell r="E573">
            <v>219</v>
          </cell>
          <cell r="F573" t="str">
            <v>NORWELL</v>
          </cell>
          <cell r="G573">
            <v>40</v>
          </cell>
          <cell r="H573" t="str">
            <v>BRAINTREE</v>
          </cell>
          <cell r="I573">
            <v>115.66993700348182</v>
          </cell>
          <cell r="J573">
            <v>8497</v>
          </cell>
          <cell r="K573">
            <v>1331</v>
          </cell>
          <cell r="L573">
            <v>893</v>
          </cell>
        </row>
        <row r="574">
          <cell r="A574">
            <v>488219044</v>
          </cell>
          <cell r="B574">
            <v>488219</v>
          </cell>
          <cell r="C574">
            <v>488</v>
          </cell>
          <cell r="D574" t="str">
            <v>SOUTH SHORE CHARTER PUBLIC</v>
          </cell>
          <cell r="E574">
            <v>219</v>
          </cell>
          <cell r="F574" t="str">
            <v>NORWELL</v>
          </cell>
          <cell r="G574">
            <v>44</v>
          </cell>
          <cell r="H574" t="str">
            <v>BROCKTON</v>
          </cell>
          <cell r="I574">
            <v>100</v>
          </cell>
          <cell r="J574">
            <v>9084</v>
          </cell>
          <cell r="K574">
            <v>0</v>
          </cell>
          <cell r="L574">
            <v>893</v>
          </cell>
        </row>
        <row r="575">
          <cell r="A575">
            <v>488219065</v>
          </cell>
          <cell r="B575">
            <v>488219</v>
          </cell>
          <cell r="C575">
            <v>488</v>
          </cell>
          <cell r="D575" t="str">
            <v>SOUTH SHORE CHARTER PUBLIC</v>
          </cell>
          <cell r="E575">
            <v>219</v>
          </cell>
          <cell r="F575" t="str">
            <v>NORWELL</v>
          </cell>
          <cell r="G575">
            <v>65</v>
          </cell>
          <cell r="H575" t="str">
            <v>COHASSET</v>
          </cell>
          <cell r="I575">
            <v>141.52681088597518</v>
          </cell>
          <cell r="J575">
            <v>9301</v>
          </cell>
          <cell r="K575">
            <v>3862</v>
          </cell>
          <cell r="L575">
            <v>893</v>
          </cell>
        </row>
        <row r="576">
          <cell r="A576">
            <v>488219082</v>
          </cell>
          <cell r="B576">
            <v>488219</v>
          </cell>
          <cell r="C576">
            <v>488</v>
          </cell>
          <cell r="D576" t="str">
            <v>SOUTH SHORE CHARTER PUBLIC</v>
          </cell>
          <cell r="E576">
            <v>219</v>
          </cell>
          <cell r="F576" t="str">
            <v>NORWELL</v>
          </cell>
          <cell r="G576">
            <v>82</v>
          </cell>
          <cell r="H576" t="str">
            <v>DUXBURY</v>
          </cell>
          <cell r="I576">
            <v>120.35571456410301</v>
          </cell>
          <cell r="J576">
            <v>8895</v>
          </cell>
          <cell r="K576">
            <v>1811</v>
          </cell>
          <cell r="L576">
            <v>893</v>
          </cell>
        </row>
        <row r="577">
          <cell r="A577">
            <v>488219122</v>
          </cell>
          <cell r="B577">
            <v>488219</v>
          </cell>
          <cell r="C577">
            <v>488</v>
          </cell>
          <cell r="D577" t="str">
            <v>SOUTH SHORE CHARTER PUBLIC</v>
          </cell>
          <cell r="E577">
            <v>219</v>
          </cell>
          <cell r="F577" t="str">
            <v>NORWELL</v>
          </cell>
          <cell r="G577">
            <v>122</v>
          </cell>
          <cell r="H577" t="str">
            <v>HANOVER</v>
          </cell>
          <cell r="I577">
            <v>115.93808833114065</v>
          </cell>
          <cell r="J577">
            <v>8397</v>
          </cell>
          <cell r="K577">
            <v>1338</v>
          </cell>
          <cell r="L577">
            <v>893</v>
          </cell>
        </row>
        <row r="578">
          <cell r="A578">
            <v>488219131</v>
          </cell>
          <cell r="B578">
            <v>488219</v>
          </cell>
          <cell r="C578">
            <v>488</v>
          </cell>
          <cell r="D578" t="str">
            <v>SOUTH SHORE CHARTER PUBLIC</v>
          </cell>
          <cell r="E578">
            <v>219</v>
          </cell>
          <cell r="F578" t="str">
            <v>NORWELL</v>
          </cell>
          <cell r="G578">
            <v>131</v>
          </cell>
          <cell r="H578" t="str">
            <v>HINGHAM</v>
          </cell>
          <cell r="I578">
            <v>117.13986625544793</v>
          </cell>
          <cell r="J578">
            <v>9567</v>
          </cell>
          <cell r="K578">
            <v>1640</v>
          </cell>
          <cell r="L578">
            <v>893</v>
          </cell>
        </row>
        <row r="579">
          <cell r="A579">
            <v>488219133</v>
          </cell>
          <cell r="B579">
            <v>488219</v>
          </cell>
          <cell r="C579">
            <v>488</v>
          </cell>
          <cell r="D579" t="str">
            <v>SOUTH SHORE CHARTER PUBLIC</v>
          </cell>
          <cell r="E579">
            <v>219</v>
          </cell>
          <cell r="F579" t="str">
            <v>NORWELL</v>
          </cell>
          <cell r="G579">
            <v>133</v>
          </cell>
          <cell r="H579" t="str">
            <v>HOLBROOK</v>
          </cell>
          <cell r="I579">
            <v>118.46831544589675</v>
          </cell>
          <cell r="J579">
            <v>8577</v>
          </cell>
          <cell r="K579">
            <v>1584</v>
          </cell>
          <cell r="L579">
            <v>893</v>
          </cell>
        </row>
        <row r="580">
          <cell r="A580">
            <v>488219142</v>
          </cell>
          <cell r="B580">
            <v>488219</v>
          </cell>
          <cell r="C580">
            <v>488</v>
          </cell>
          <cell r="D580" t="str">
            <v>SOUTH SHORE CHARTER PUBLIC</v>
          </cell>
          <cell r="E580">
            <v>219</v>
          </cell>
          <cell r="F580" t="str">
            <v>NORWELL</v>
          </cell>
          <cell r="G580">
            <v>142</v>
          </cell>
          <cell r="H580" t="str">
            <v>HULL</v>
          </cell>
          <cell r="I580">
            <v>134.7114551933544</v>
          </cell>
          <cell r="J580">
            <v>8625</v>
          </cell>
          <cell r="K580">
            <v>2994</v>
          </cell>
          <cell r="L580">
            <v>893</v>
          </cell>
        </row>
        <row r="581">
          <cell r="A581">
            <v>488219171</v>
          </cell>
          <cell r="B581">
            <v>488219</v>
          </cell>
          <cell r="C581">
            <v>488</v>
          </cell>
          <cell r="D581" t="str">
            <v>SOUTH SHORE CHARTER PUBLIC</v>
          </cell>
          <cell r="E581">
            <v>219</v>
          </cell>
          <cell r="F581" t="str">
            <v>NORWELL</v>
          </cell>
          <cell r="G581">
            <v>171</v>
          </cell>
          <cell r="H581" t="str">
            <v>MARSHFIELD</v>
          </cell>
          <cell r="I581">
            <v>110.47593049860775</v>
          </cell>
          <cell r="J581">
            <v>8739</v>
          </cell>
          <cell r="K581">
            <v>915</v>
          </cell>
          <cell r="L581">
            <v>893</v>
          </cell>
        </row>
        <row r="582">
          <cell r="A582">
            <v>488219189</v>
          </cell>
          <cell r="B582">
            <v>488219</v>
          </cell>
          <cell r="C582">
            <v>488</v>
          </cell>
          <cell r="D582" t="str">
            <v>SOUTH SHORE CHARTER PUBLIC</v>
          </cell>
          <cell r="E582">
            <v>219</v>
          </cell>
          <cell r="F582" t="str">
            <v>NORWELL</v>
          </cell>
          <cell r="G582">
            <v>189</v>
          </cell>
          <cell r="H582" t="str">
            <v>MILTON</v>
          </cell>
          <cell r="I582">
            <v>119.92942532251878</v>
          </cell>
          <cell r="J582">
            <v>11354</v>
          </cell>
          <cell r="K582">
            <v>2263</v>
          </cell>
          <cell r="L582">
            <v>893</v>
          </cell>
        </row>
        <row r="583">
          <cell r="A583">
            <v>488219219</v>
          </cell>
          <cell r="B583">
            <v>488219</v>
          </cell>
          <cell r="C583">
            <v>488</v>
          </cell>
          <cell r="D583" t="str">
            <v>SOUTH SHORE CHARTER PUBLIC</v>
          </cell>
          <cell r="E583">
            <v>219</v>
          </cell>
          <cell r="F583" t="str">
            <v>NORWELL</v>
          </cell>
          <cell r="G583">
            <v>219</v>
          </cell>
          <cell r="H583" t="str">
            <v>NORWELL</v>
          </cell>
          <cell r="I583">
            <v>121.43989904393</v>
          </cell>
          <cell r="J583">
            <v>8209</v>
          </cell>
          <cell r="K583">
            <v>1760</v>
          </cell>
          <cell r="L583">
            <v>893</v>
          </cell>
        </row>
        <row r="584">
          <cell r="A584">
            <v>488219231</v>
          </cell>
          <cell r="B584">
            <v>488219</v>
          </cell>
          <cell r="C584">
            <v>488</v>
          </cell>
          <cell r="D584" t="str">
            <v>SOUTH SHORE CHARTER PUBLIC</v>
          </cell>
          <cell r="E584">
            <v>219</v>
          </cell>
          <cell r="F584" t="str">
            <v>NORWELL</v>
          </cell>
          <cell r="G584">
            <v>231</v>
          </cell>
          <cell r="H584" t="str">
            <v>PEMBROKE</v>
          </cell>
          <cell r="I584">
            <v>102.32923856738086</v>
          </cell>
          <cell r="J584">
            <v>8390</v>
          </cell>
          <cell r="K584">
            <v>195</v>
          </cell>
          <cell r="L584">
            <v>893</v>
          </cell>
        </row>
        <row r="585">
          <cell r="A585">
            <v>488219239</v>
          </cell>
          <cell r="B585">
            <v>488219</v>
          </cell>
          <cell r="C585">
            <v>488</v>
          </cell>
          <cell r="D585" t="str">
            <v>SOUTH SHORE CHARTER PUBLIC</v>
          </cell>
          <cell r="E585">
            <v>219</v>
          </cell>
          <cell r="F585" t="str">
            <v>NORWELL</v>
          </cell>
          <cell r="G585">
            <v>239</v>
          </cell>
          <cell r="H585" t="str">
            <v>PLYMOUTH</v>
          </cell>
          <cell r="I585">
            <v>117.18743732720291</v>
          </cell>
          <cell r="J585">
            <v>8497</v>
          </cell>
          <cell r="K585">
            <v>1460</v>
          </cell>
          <cell r="L585">
            <v>893</v>
          </cell>
        </row>
        <row r="586">
          <cell r="A586">
            <v>488219240</v>
          </cell>
          <cell r="B586">
            <v>488219</v>
          </cell>
          <cell r="C586">
            <v>488</v>
          </cell>
          <cell r="D586" t="str">
            <v>SOUTH SHORE CHARTER PUBLIC</v>
          </cell>
          <cell r="E586">
            <v>219</v>
          </cell>
          <cell r="F586" t="str">
            <v>NORWELL</v>
          </cell>
          <cell r="G586">
            <v>240</v>
          </cell>
          <cell r="H586" t="str">
            <v>PLYMPTON</v>
          </cell>
          <cell r="I586">
            <v>137.93616231244084</v>
          </cell>
          <cell r="J586">
            <v>8048</v>
          </cell>
          <cell r="K586">
            <v>3053</v>
          </cell>
          <cell r="L586">
            <v>893</v>
          </cell>
        </row>
        <row r="587">
          <cell r="A587">
            <v>488219243</v>
          </cell>
          <cell r="B587">
            <v>488219</v>
          </cell>
          <cell r="C587">
            <v>488</v>
          </cell>
          <cell r="D587" t="str">
            <v>SOUTH SHORE CHARTER PUBLIC</v>
          </cell>
          <cell r="E587">
            <v>219</v>
          </cell>
          <cell r="F587" t="str">
            <v>NORWELL</v>
          </cell>
          <cell r="G587">
            <v>243</v>
          </cell>
          <cell r="H587" t="str">
            <v>QUINCY</v>
          </cell>
          <cell r="I587">
            <v>117.88207423906304</v>
          </cell>
          <cell r="J587">
            <v>8737</v>
          </cell>
          <cell r="K587">
            <v>1562</v>
          </cell>
          <cell r="L587">
            <v>893</v>
          </cell>
        </row>
        <row r="588">
          <cell r="A588">
            <v>488219244</v>
          </cell>
          <cell r="B588">
            <v>488219</v>
          </cell>
          <cell r="C588">
            <v>488</v>
          </cell>
          <cell r="D588" t="str">
            <v>SOUTH SHORE CHARTER PUBLIC</v>
          </cell>
          <cell r="E588">
            <v>219</v>
          </cell>
          <cell r="F588" t="str">
            <v>NORWELL</v>
          </cell>
          <cell r="G588">
            <v>244</v>
          </cell>
          <cell r="H588" t="str">
            <v>RANDOLPH</v>
          </cell>
          <cell r="I588">
            <v>131.49771700717613</v>
          </cell>
          <cell r="J588">
            <v>10016</v>
          </cell>
          <cell r="K588">
            <v>3155</v>
          </cell>
          <cell r="L588">
            <v>893</v>
          </cell>
        </row>
        <row r="589">
          <cell r="A589">
            <v>488219251</v>
          </cell>
          <cell r="B589">
            <v>488219</v>
          </cell>
          <cell r="C589">
            <v>488</v>
          </cell>
          <cell r="D589" t="str">
            <v>SOUTH SHORE CHARTER PUBLIC</v>
          </cell>
          <cell r="E589">
            <v>219</v>
          </cell>
          <cell r="F589" t="str">
            <v>NORWELL</v>
          </cell>
          <cell r="G589">
            <v>251</v>
          </cell>
          <cell r="H589" t="str">
            <v>ROCKLAND</v>
          </cell>
          <cell r="I589">
            <v>115.81300044440322</v>
          </cell>
          <cell r="J589">
            <v>8705</v>
          </cell>
          <cell r="K589">
            <v>1377</v>
          </cell>
          <cell r="L589">
            <v>893</v>
          </cell>
        </row>
        <row r="590">
          <cell r="A590">
            <v>488219264</v>
          </cell>
          <cell r="B590">
            <v>488219</v>
          </cell>
          <cell r="C590">
            <v>488</v>
          </cell>
          <cell r="D590" t="str">
            <v>SOUTH SHORE CHARTER PUBLIC</v>
          </cell>
          <cell r="E590">
            <v>219</v>
          </cell>
          <cell r="F590" t="str">
            <v>NORWELL</v>
          </cell>
          <cell r="G590">
            <v>264</v>
          </cell>
          <cell r="H590" t="str">
            <v>SCITUATE</v>
          </cell>
          <cell r="I590">
            <v>123.70915492404562</v>
          </cell>
          <cell r="J590">
            <v>9049</v>
          </cell>
          <cell r="K590">
            <v>2145</v>
          </cell>
          <cell r="L590">
            <v>893</v>
          </cell>
        </row>
        <row r="591">
          <cell r="A591">
            <v>488219293</v>
          </cell>
          <cell r="B591">
            <v>488219</v>
          </cell>
          <cell r="C591">
            <v>488</v>
          </cell>
          <cell r="D591" t="str">
            <v>SOUTH SHORE CHARTER PUBLIC</v>
          </cell>
          <cell r="E591">
            <v>219</v>
          </cell>
          <cell r="F591" t="str">
            <v>NORWELL</v>
          </cell>
          <cell r="G591">
            <v>293</v>
          </cell>
          <cell r="H591" t="str">
            <v>TAUNTON</v>
          </cell>
          <cell r="I591">
            <v>100.06228370135679</v>
          </cell>
          <cell r="J591">
            <v>9142</v>
          </cell>
          <cell r="K591">
            <v>6</v>
          </cell>
          <cell r="L591">
            <v>893</v>
          </cell>
        </row>
        <row r="592">
          <cell r="A592">
            <v>488219307</v>
          </cell>
          <cell r="B592">
            <v>488219</v>
          </cell>
          <cell r="C592">
            <v>488</v>
          </cell>
          <cell r="D592" t="str">
            <v>SOUTH SHORE CHARTER PUBLIC</v>
          </cell>
          <cell r="E592">
            <v>219</v>
          </cell>
          <cell r="F592" t="str">
            <v>NORWELL</v>
          </cell>
          <cell r="G592">
            <v>307</v>
          </cell>
          <cell r="H592" t="str">
            <v>WALPOLE</v>
          </cell>
          <cell r="I592">
            <v>120.78499855686388</v>
          </cell>
          <cell r="J592">
            <v>8881</v>
          </cell>
          <cell r="K592">
            <v>1846</v>
          </cell>
          <cell r="L592">
            <v>893</v>
          </cell>
        </row>
        <row r="593">
          <cell r="A593">
            <v>488219336</v>
          </cell>
          <cell r="B593">
            <v>488219</v>
          </cell>
          <cell r="C593">
            <v>488</v>
          </cell>
          <cell r="D593" t="str">
            <v>SOUTH SHORE CHARTER PUBLIC</v>
          </cell>
          <cell r="E593">
            <v>219</v>
          </cell>
          <cell r="F593" t="str">
            <v>NORWELL</v>
          </cell>
          <cell r="G593">
            <v>336</v>
          </cell>
          <cell r="H593" t="str">
            <v>WEYMOUTH</v>
          </cell>
          <cell r="I593">
            <v>100</v>
          </cell>
          <cell r="J593">
            <v>8972</v>
          </cell>
          <cell r="K593">
            <v>0</v>
          </cell>
          <cell r="L593">
            <v>893</v>
          </cell>
        </row>
        <row r="594">
          <cell r="A594">
            <v>488219625</v>
          </cell>
          <cell r="B594">
            <v>488219</v>
          </cell>
          <cell r="C594">
            <v>488</v>
          </cell>
          <cell r="D594" t="str">
            <v>SOUTH SHORE CHARTER PUBLIC</v>
          </cell>
          <cell r="E594">
            <v>219</v>
          </cell>
          <cell r="F594" t="str">
            <v>NORWELL</v>
          </cell>
          <cell r="G594">
            <v>625</v>
          </cell>
          <cell r="H594" t="str">
            <v>BRIDGEWATER RAYNHAM</v>
          </cell>
          <cell r="I594">
            <v>113.25210095349985</v>
          </cell>
          <cell r="J594">
            <v>11898</v>
          </cell>
          <cell r="K594">
            <v>1577</v>
          </cell>
          <cell r="L594">
            <v>893</v>
          </cell>
        </row>
        <row r="595">
          <cell r="A595">
            <v>488219760</v>
          </cell>
          <cell r="B595">
            <v>488219</v>
          </cell>
          <cell r="C595">
            <v>488</v>
          </cell>
          <cell r="D595" t="str">
            <v>SOUTH SHORE CHARTER PUBLIC</v>
          </cell>
          <cell r="E595">
            <v>219</v>
          </cell>
          <cell r="F595" t="str">
            <v>NORWELL</v>
          </cell>
          <cell r="G595">
            <v>760</v>
          </cell>
          <cell r="H595" t="str">
            <v>SILVER LAKE</v>
          </cell>
          <cell r="I595">
            <v>107.53810780388974</v>
          </cell>
          <cell r="J595">
            <v>9079</v>
          </cell>
          <cell r="K595">
            <v>684</v>
          </cell>
          <cell r="L595">
            <v>893</v>
          </cell>
        </row>
        <row r="596">
          <cell r="A596">
            <v>488219780</v>
          </cell>
          <cell r="B596">
            <v>488219</v>
          </cell>
          <cell r="C596">
            <v>488</v>
          </cell>
          <cell r="D596" t="str">
            <v>SOUTH SHORE CHARTER PUBLIC</v>
          </cell>
          <cell r="E596">
            <v>219</v>
          </cell>
          <cell r="F596" t="str">
            <v>NORWELL</v>
          </cell>
          <cell r="G596">
            <v>780</v>
          </cell>
          <cell r="H596" t="str">
            <v>WHITMAN HANSON</v>
          </cell>
          <cell r="I596">
            <v>105.66817029007612</v>
          </cell>
          <cell r="J596">
            <v>9012</v>
          </cell>
          <cell r="K596">
            <v>511</v>
          </cell>
          <cell r="L596">
            <v>893</v>
          </cell>
        </row>
        <row r="597">
          <cell r="A597">
            <v>489020020</v>
          </cell>
          <cell r="B597">
            <v>489020</v>
          </cell>
          <cell r="C597">
            <v>489</v>
          </cell>
          <cell r="D597" t="str">
            <v>STURGIS CHARTER PUBLIC</v>
          </cell>
          <cell r="E597">
            <v>20</v>
          </cell>
          <cell r="F597" t="str">
            <v>BARNSTABLE</v>
          </cell>
          <cell r="G597">
            <v>20</v>
          </cell>
          <cell r="H597" t="str">
            <v>BARNSTABLE</v>
          </cell>
          <cell r="I597">
            <v>117.55038542327496</v>
          </cell>
          <cell r="J597">
            <v>9285</v>
          </cell>
          <cell r="K597">
            <v>1630</v>
          </cell>
          <cell r="L597">
            <v>893</v>
          </cell>
        </row>
        <row r="598">
          <cell r="A598">
            <v>489020036</v>
          </cell>
          <cell r="B598">
            <v>489020</v>
          </cell>
          <cell r="C598">
            <v>489</v>
          </cell>
          <cell r="D598" t="str">
            <v>STURGIS CHARTER PUBLIC</v>
          </cell>
          <cell r="E598">
            <v>20</v>
          </cell>
          <cell r="F598" t="str">
            <v>BARNSTABLE</v>
          </cell>
          <cell r="G598">
            <v>36</v>
          </cell>
          <cell r="H598" t="str">
            <v>BOURNE</v>
          </cell>
          <cell r="I598">
            <v>126.68448770465828</v>
          </cell>
          <cell r="J598">
            <v>9285</v>
          </cell>
          <cell r="K598">
            <v>2478</v>
          </cell>
          <cell r="L598">
            <v>893</v>
          </cell>
        </row>
        <row r="599">
          <cell r="A599">
            <v>489020052</v>
          </cell>
          <cell r="B599">
            <v>489020</v>
          </cell>
          <cell r="C599">
            <v>489</v>
          </cell>
          <cell r="D599" t="str">
            <v>STURGIS CHARTER PUBLIC</v>
          </cell>
          <cell r="E599">
            <v>20</v>
          </cell>
          <cell r="F599" t="str">
            <v>BARNSTABLE</v>
          </cell>
          <cell r="G599">
            <v>52</v>
          </cell>
          <cell r="H599" t="str">
            <v>CARVER</v>
          </cell>
          <cell r="I599">
            <v>122.53281126118975</v>
          </cell>
          <cell r="J599">
            <v>9241</v>
          </cell>
          <cell r="K599">
            <v>2082</v>
          </cell>
          <cell r="L599">
            <v>893</v>
          </cell>
        </row>
        <row r="600">
          <cell r="A600">
            <v>489020094</v>
          </cell>
          <cell r="B600">
            <v>489020</v>
          </cell>
          <cell r="C600">
            <v>489</v>
          </cell>
          <cell r="D600" t="str">
            <v>STURGIS CHARTER PUBLIC</v>
          </cell>
          <cell r="E600">
            <v>20</v>
          </cell>
          <cell r="F600" t="str">
            <v>BARNSTABLE</v>
          </cell>
          <cell r="G600">
            <v>94</v>
          </cell>
          <cell r="H600" t="str">
            <v>FAIRHAVEN</v>
          </cell>
          <cell r="I600">
            <v>114.38295074915091</v>
          </cell>
          <cell r="J600">
            <v>9241</v>
          </cell>
          <cell r="K600">
            <v>1329</v>
          </cell>
          <cell r="L600">
            <v>893</v>
          </cell>
        </row>
        <row r="601">
          <cell r="A601">
            <v>489020096</v>
          </cell>
          <cell r="B601">
            <v>489020</v>
          </cell>
          <cell r="C601">
            <v>489</v>
          </cell>
          <cell r="D601" t="str">
            <v>STURGIS CHARTER PUBLIC</v>
          </cell>
          <cell r="E601">
            <v>20</v>
          </cell>
          <cell r="F601" t="str">
            <v>BARNSTABLE</v>
          </cell>
          <cell r="G601">
            <v>96</v>
          </cell>
          <cell r="H601" t="str">
            <v>FALMOUTH</v>
          </cell>
          <cell r="I601">
            <v>146.01408271695118</v>
          </cell>
          <cell r="J601">
            <v>9574</v>
          </cell>
          <cell r="K601">
            <v>4405</v>
          </cell>
          <cell r="L601">
            <v>893</v>
          </cell>
        </row>
        <row r="602">
          <cell r="A602">
            <v>489020131</v>
          </cell>
          <cell r="B602">
            <v>489020</v>
          </cell>
          <cell r="C602">
            <v>489</v>
          </cell>
          <cell r="D602" t="str">
            <v>STURGIS CHARTER PUBLIC</v>
          </cell>
          <cell r="E602">
            <v>20</v>
          </cell>
          <cell r="F602" t="str">
            <v>BARNSTABLE</v>
          </cell>
          <cell r="G602">
            <v>131</v>
          </cell>
          <cell r="H602" t="str">
            <v>HINGHAM</v>
          </cell>
          <cell r="I602">
            <v>117.13986625544793</v>
          </cell>
          <cell r="J602">
            <v>9241</v>
          </cell>
          <cell r="K602">
            <v>1584</v>
          </cell>
          <cell r="L602">
            <v>893</v>
          </cell>
        </row>
        <row r="603">
          <cell r="A603">
            <v>489020172</v>
          </cell>
          <cell r="B603">
            <v>489020</v>
          </cell>
          <cell r="C603">
            <v>489</v>
          </cell>
          <cell r="D603" t="str">
            <v>STURGIS CHARTER PUBLIC</v>
          </cell>
          <cell r="E603">
            <v>20</v>
          </cell>
          <cell r="F603" t="str">
            <v>BARNSTABLE</v>
          </cell>
          <cell r="G603">
            <v>172</v>
          </cell>
          <cell r="H603" t="str">
            <v>MASHPEE</v>
          </cell>
          <cell r="I603">
            <v>143.1508214108769</v>
          </cell>
          <cell r="J603">
            <v>9395</v>
          </cell>
          <cell r="K603">
            <v>4054</v>
          </cell>
          <cell r="L603">
            <v>893</v>
          </cell>
        </row>
        <row r="604">
          <cell r="A604">
            <v>489020239</v>
          </cell>
          <cell r="B604">
            <v>489020</v>
          </cell>
          <cell r="C604">
            <v>489</v>
          </cell>
          <cell r="D604" t="str">
            <v>STURGIS CHARTER PUBLIC</v>
          </cell>
          <cell r="E604">
            <v>20</v>
          </cell>
          <cell r="F604" t="str">
            <v>BARNSTABLE</v>
          </cell>
          <cell r="G604">
            <v>239</v>
          </cell>
          <cell r="H604" t="str">
            <v>PLYMOUTH</v>
          </cell>
          <cell r="I604">
            <v>117.18743732720291</v>
          </cell>
          <cell r="J604">
            <v>9498</v>
          </cell>
          <cell r="K604">
            <v>1632</v>
          </cell>
          <cell r="L604">
            <v>893</v>
          </cell>
        </row>
        <row r="605">
          <cell r="A605">
            <v>489020242</v>
          </cell>
          <cell r="B605">
            <v>489020</v>
          </cell>
          <cell r="C605">
            <v>489</v>
          </cell>
          <cell r="D605" t="str">
            <v>STURGIS CHARTER PUBLIC</v>
          </cell>
          <cell r="E605">
            <v>20</v>
          </cell>
          <cell r="F605" t="str">
            <v>BARNSTABLE</v>
          </cell>
          <cell r="G605">
            <v>242</v>
          </cell>
          <cell r="H605" t="str">
            <v>PROVINCETOWN</v>
          </cell>
          <cell r="I605">
            <v>301.8080392513214</v>
          </cell>
          <cell r="J605">
            <v>9241</v>
          </cell>
          <cell r="K605">
            <v>18649</v>
          </cell>
          <cell r="L605">
            <v>893</v>
          </cell>
        </row>
        <row r="606">
          <cell r="A606">
            <v>489020261</v>
          </cell>
          <cell r="B606">
            <v>489020</v>
          </cell>
          <cell r="C606">
            <v>489</v>
          </cell>
          <cell r="D606" t="str">
            <v>STURGIS CHARTER PUBLIC</v>
          </cell>
          <cell r="E606">
            <v>20</v>
          </cell>
          <cell r="F606" t="str">
            <v>BARNSTABLE</v>
          </cell>
          <cell r="G606">
            <v>261</v>
          </cell>
          <cell r="H606" t="str">
            <v>SANDWICH</v>
          </cell>
          <cell r="I606">
            <v>126.98853542116248</v>
          </cell>
          <cell r="J606">
            <v>9380</v>
          </cell>
          <cell r="K606">
            <v>2532</v>
          </cell>
          <cell r="L606">
            <v>893</v>
          </cell>
        </row>
        <row r="607">
          <cell r="A607">
            <v>489020310</v>
          </cell>
          <cell r="B607">
            <v>489020</v>
          </cell>
          <cell r="C607">
            <v>489</v>
          </cell>
          <cell r="D607" t="str">
            <v>STURGIS CHARTER PUBLIC</v>
          </cell>
          <cell r="E607">
            <v>20</v>
          </cell>
          <cell r="F607" t="str">
            <v>BARNSTABLE</v>
          </cell>
          <cell r="G607">
            <v>310</v>
          </cell>
          <cell r="H607" t="str">
            <v>WAREHAM</v>
          </cell>
          <cell r="I607">
            <v>108.19665567609536</v>
          </cell>
          <cell r="J607">
            <v>9241</v>
          </cell>
          <cell r="K607">
            <v>757</v>
          </cell>
          <cell r="L607">
            <v>893</v>
          </cell>
        </row>
        <row r="608">
          <cell r="A608">
            <v>489020645</v>
          </cell>
          <cell r="B608">
            <v>489020</v>
          </cell>
          <cell r="C608">
            <v>489</v>
          </cell>
          <cell r="D608" t="str">
            <v>STURGIS CHARTER PUBLIC</v>
          </cell>
          <cell r="E608">
            <v>20</v>
          </cell>
          <cell r="F608" t="str">
            <v>BARNSTABLE</v>
          </cell>
          <cell r="G608">
            <v>645</v>
          </cell>
          <cell r="H608" t="str">
            <v>DENNIS YARMOUTH</v>
          </cell>
          <cell r="I608">
            <v>133.40505660059722</v>
          </cell>
          <cell r="J608">
            <v>9589</v>
          </cell>
          <cell r="K608">
            <v>3203</v>
          </cell>
          <cell r="L608">
            <v>893</v>
          </cell>
        </row>
        <row r="609">
          <cell r="A609">
            <v>489020660</v>
          </cell>
          <cell r="B609">
            <v>489020</v>
          </cell>
          <cell r="C609">
            <v>489</v>
          </cell>
          <cell r="D609" t="str">
            <v>STURGIS CHARTER PUBLIC</v>
          </cell>
          <cell r="E609">
            <v>20</v>
          </cell>
          <cell r="F609" t="str">
            <v>BARNSTABLE</v>
          </cell>
          <cell r="G609">
            <v>660</v>
          </cell>
          <cell r="H609" t="str">
            <v>NAUSET</v>
          </cell>
          <cell r="I609">
            <v>185.7575847708872</v>
          </cell>
          <cell r="J609">
            <v>9667</v>
          </cell>
          <cell r="K609">
            <v>8290</v>
          </cell>
          <cell r="L609">
            <v>893</v>
          </cell>
        </row>
        <row r="610">
          <cell r="A610">
            <v>489020665</v>
          </cell>
          <cell r="B610">
            <v>489020</v>
          </cell>
          <cell r="C610">
            <v>489</v>
          </cell>
          <cell r="D610" t="str">
            <v>STURGIS CHARTER PUBLIC</v>
          </cell>
          <cell r="E610">
            <v>20</v>
          </cell>
          <cell r="F610" t="str">
            <v>BARNSTABLE</v>
          </cell>
          <cell r="G610">
            <v>665</v>
          </cell>
          <cell r="H610" t="str">
            <v>FREETOWN LAKEVILLE</v>
          </cell>
          <cell r="I610">
            <v>107.25701849227525</v>
          </cell>
          <cell r="J610">
            <v>9241</v>
          </cell>
          <cell r="K610">
            <v>671</v>
          </cell>
          <cell r="L610">
            <v>893</v>
          </cell>
        </row>
        <row r="611">
          <cell r="A611">
            <v>489020712</v>
          </cell>
          <cell r="B611">
            <v>489020</v>
          </cell>
          <cell r="C611">
            <v>489</v>
          </cell>
          <cell r="D611" t="str">
            <v>STURGIS CHARTER PUBLIC</v>
          </cell>
          <cell r="E611">
            <v>20</v>
          </cell>
          <cell r="F611" t="str">
            <v>BARNSTABLE</v>
          </cell>
          <cell r="G611">
            <v>712</v>
          </cell>
          <cell r="H611" t="str">
            <v>MONOMOY</v>
          </cell>
          <cell r="I611">
            <v>184.24214852545344</v>
          </cell>
          <cell r="J611">
            <v>9391</v>
          </cell>
          <cell r="K611">
            <v>7911</v>
          </cell>
          <cell r="L611">
            <v>893</v>
          </cell>
        </row>
        <row r="612">
          <cell r="A612">
            <v>489020760</v>
          </cell>
          <cell r="B612">
            <v>489020</v>
          </cell>
          <cell r="C612">
            <v>489</v>
          </cell>
          <cell r="D612" t="str">
            <v>STURGIS CHARTER PUBLIC</v>
          </cell>
          <cell r="E612">
            <v>20</v>
          </cell>
          <cell r="F612" t="str">
            <v>BARNSTABLE</v>
          </cell>
          <cell r="G612">
            <v>760</v>
          </cell>
          <cell r="H612" t="str">
            <v>SILVER LAKE</v>
          </cell>
          <cell r="I612">
            <v>107.53810780388974</v>
          </cell>
          <cell r="J612">
            <v>9241</v>
          </cell>
          <cell r="K612">
            <v>697</v>
          </cell>
          <cell r="L612">
            <v>893</v>
          </cell>
        </row>
        <row r="613">
          <cell r="A613">
            <v>491095072</v>
          </cell>
          <cell r="B613">
            <v>491095</v>
          </cell>
          <cell r="C613">
            <v>491</v>
          </cell>
          <cell r="D613" t="str">
            <v>ATLANTIS</v>
          </cell>
          <cell r="E613">
            <v>95</v>
          </cell>
          <cell r="F613" t="str">
            <v>FALL RIVER</v>
          </cell>
          <cell r="G613">
            <v>72</v>
          </cell>
          <cell r="H613" t="str">
            <v>DARTMOUTH</v>
          </cell>
          <cell r="I613">
            <v>106.06762272578972</v>
          </cell>
          <cell r="J613">
            <v>7958</v>
          </cell>
          <cell r="K613">
            <v>483</v>
          </cell>
          <cell r="L613">
            <v>893</v>
          </cell>
        </row>
        <row r="614">
          <cell r="A614">
            <v>491095095</v>
          </cell>
          <cell r="B614">
            <v>491095</v>
          </cell>
          <cell r="C614">
            <v>491</v>
          </cell>
          <cell r="D614" t="str">
            <v>ATLANTIS</v>
          </cell>
          <cell r="E614">
            <v>95</v>
          </cell>
          <cell r="F614" t="str">
            <v>FALL RIVER</v>
          </cell>
          <cell r="G614">
            <v>95</v>
          </cell>
          <cell r="H614" t="str">
            <v>FALL RIVER</v>
          </cell>
          <cell r="I614">
            <v>100.05986622803944</v>
          </cell>
          <cell r="J614">
            <v>9839</v>
          </cell>
          <cell r="K614">
            <v>6</v>
          </cell>
          <cell r="L614">
            <v>893</v>
          </cell>
        </row>
        <row r="615">
          <cell r="A615">
            <v>491095201</v>
          </cell>
          <cell r="B615">
            <v>491095</v>
          </cell>
          <cell r="C615">
            <v>491</v>
          </cell>
          <cell r="D615" t="str">
            <v>ATLANTIS</v>
          </cell>
          <cell r="E615">
            <v>95</v>
          </cell>
          <cell r="F615" t="str">
            <v>FALL RIVER</v>
          </cell>
          <cell r="G615">
            <v>201</v>
          </cell>
          <cell r="H615" t="str">
            <v>NEW BEDFORD</v>
          </cell>
          <cell r="I615">
            <v>102.12778562030181</v>
          </cell>
          <cell r="J615">
            <v>9607</v>
          </cell>
          <cell r="K615">
            <v>204</v>
          </cell>
          <cell r="L615">
            <v>893</v>
          </cell>
        </row>
        <row r="616">
          <cell r="A616">
            <v>491095273</v>
          </cell>
          <cell r="B616">
            <v>491095</v>
          </cell>
          <cell r="C616">
            <v>491</v>
          </cell>
          <cell r="D616" t="str">
            <v>ATLANTIS</v>
          </cell>
          <cell r="E616">
            <v>95</v>
          </cell>
          <cell r="F616" t="str">
            <v>FALL RIVER</v>
          </cell>
          <cell r="G616">
            <v>273</v>
          </cell>
          <cell r="H616" t="str">
            <v>SOMERSET</v>
          </cell>
          <cell r="I616">
            <v>100</v>
          </cell>
          <cell r="J616">
            <v>8827</v>
          </cell>
          <cell r="K616">
            <v>0</v>
          </cell>
          <cell r="L616">
            <v>893</v>
          </cell>
        </row>
        <row r="617">
          <cell r="A617">
            <v>491095292</v>
          </cell>
          <cell r="B617">
            <v>491095</v>
          </cell>
          <cell r="C617">
            <v>491</v>
          </cell>
          <cell r="D617" t="str">
            <v>ATLANTIS</v>
          </cell>
          <cell r="E617">
            <v>95</v>
          </cell>
          <cell r="F617" t="str">
            <v>FALL RIVER</v>
          </cell>
          <cell r="G617">
            <v>292</v>
          </cell>
          <cell r="H617" t="str">
            <v>SWANSEA</v>
          </cell>
          <cell r="I617">
            <v>113.80962755086321</v>
          </cell>
          <cell r="J617">
            <v>10045</v>
          </cell>
          <cell r="K617">
            <v>1387</v>
          </cell>
          <cell r="L617">
            <v>893</v>
          </cell>
        </row>
        <row r="618">
          <cell r="A618">
            <v>491095293</v>
          </cell>
          <cell r="B618">
            <v>491095</v>
          </cell>
          <cell r="C618">
            <v>491</v>
          </cell>
          <cell r="D618" t="str">
            <v>ATLANTIS</v>
          </cell>
          <cell r="E618">
            <v>95</v>
          </cell>
          <cell r="F618" t="str">
            <v>FALL RIVER</v>
          </cell>
          <cell r="G618">
            <v>293</v>
          </cell>
          <cell r="H618" t="str">
            <v>TAUNTON</v>
          </cell>
          <cell r="I618">
            <v>100.06228370135679</v>
          </cell>
          <cell r="J618">
            <v>7592</v>
          </cell>
          <cell r="K618">
            <v>5</v>
          </cell>
          <cell r="L618">
            <v>893</v>
          </cell>
        </row>
        <row r="619">
          <cell r="A619">
            <v>491095331</v>
          </cell>
          <cell r="B619">
            <v>491095</v>
          </cell>
          <cell r="C619">
            <v>491</v>
          </cell>
          <cell r="D619" t="str">
            <v>ATLANTIS</v>
          </cell>
          <cell r="E619">
            <v>95</v>
          </cell>
          <cell r="F619" t="str">
            <v>FALL RIVER</v>
          </cell>
          <cell r="G619">
            <v>331</v>
          </cell>
          <cell r="H619" t="str">
            <v>WESTPORT</v>
          </cell>
          <cell r="I619">
            <v>109.017471922833</v>
          </cell>
          <cell r="J619">
            <v>8147</v>
          </cell>
          <cell r="K619">
            <v>735</v>
          </cell>
          <cell r="L619">
            <v>893</v>
          </cell>
        </row>
        <row r="620">
          <cell r="A620">
            <v>491095625</v>
          </cell>
          <cell r="B620">
            <v>491095</v>
          </cell>
          <cell r="C620">
            <v>491</v>
          </cell>
          <cell r="D620" t="str">
            <v>ATLANTIS</v>
          </cell>
          <cell r="E620">
            <v>95</v>
          </cell>
          <cell r="F620" t="str">
            <v>FALL RIVER</v>
          </cell>
          <cell r="G620">
            <v>625</v>
          </cell>
          <cell r="H620" t="str">
            <v>BRIDGEWATER RAYNHAM</v>
          </cell>
          <cell r="I620">
            <v>113.25210095349985</v>
          </cell>
          <cell r="J620">
            <v>10775</v>
          </cell>
          <cell r="K620">
            <v>1428</v>
          </cell>
          <cell r="L620">
            <v>893</v>
          </cell>
        </row>
        <row r="621">
          <cell r="A621">
            <v>491095650</v>
          </cell>
          <cell r="B621">
            <v>491095</v>
          </cell>
          <cell r="C621">
            <v>491</v>
          </cell>
          <cell r="D621" t="str">
            <v>ATLANTIS</v>
          </cell>
          <cell r="E621">
            <v>95</v>
          </cell>
          <cell r="F621" t="str">
            <v>FALL RIVER</v>
          </cell>
          <cell r="G621">
            <v>650</v>
          </cell>
          <cell r="H621" t="str">
            <v>DIGHTON REHOBOTH</v>
          </cell>
          <cell r="I621">
            <v>117.30638023966375</v>
          </cell>
          <cell r="J621">
            <v>7915</v>
          </cell>
          <cell r="K621">
            <v>1370</v>
          </cell>
          <cell r="L621">
            <v>893</v>
          </cell>
        </row>
        <row r="622">
          <cell r="A622">
            <v>491095665</v>
          </cell>
          <cell r="B622">
            <v>491095</v>
          </cell>
          <cell r="C622">
            <v>491</v>
          </cell>
          <cell r="D622" t="str">
            <v>ATLANTIS</v>
          </cell>
          <cell r="E622">
            <v>95</v>
          </cell>
          <cell r="F622" t="str">
            <v>FALL RIVER</v>
          </cell>
          <cell r="G622">
            <v>665</v>
          </cell>
          <cell r="H622" t="str">
            <v>FREETOWN LAKEVILLE</v>
          </cell>
          <cell r="I622">
            <v>107.25701849227525</v>
          </cell>
          <cell r="J622">
            <v>9714</v>
          </cell>
          <cell r="K622">
            <v>705</v>
          </cell>
          <cell r="L622">
            <v>893</v>
          </cell>
        </row>
        <row r="623">
          <cell r="A623">
            <v>492281061</v>
          </cell>
          <cell r="B623">
            <v>492281</v>
          </cell>
          <cell r="C623">
            <v>492</v>
          </cell>
          <cell r="D623" t="str">
            <v>MARTIN LUTHER KING JR CS OF EXCELLENCE</v>
          </cell>
          <cell r="E623">
            <v>281</v>
          </cell>
          <cell r="F623" t="str">
            <v>SPRINGFIELD</v>
          </cell>
          <cell r="G623">
            <v>61</v>
          </cell>
          <cell r="H623" t="str">
            <v>CHICOPEE</v>
          </cell>
          <cell r="I623">
            <v>101.6039306660703</v>
          </cell>
          <cell r="J623">
            <v>11911</v>
          </cell>
          <cell r="K623">
            <v>191</v>
          </cell>
          <cell r="L623">
            <v>893</v>
          </cell>
        </row>
        <row r="624">
          <cell r="A624">
            <v>492281281</v>
          </cell>
          <cell r="B624">
            <v>492281</v>
          </cell>
          <cell r="C624">
            <v>492</v>
          </cell>
          <cell r="D624" t="str">
            <v>MARTIN LUTHER KING JR CS OF EXCELLENCE</v>
          </cell>
          <cell r="E624">
            <v>281</v>
          </cell>
          <cell r="F624" t="str">
            <v>SPRINGFIELD</v>
          </cell>
          <cell r="G624">
            <v>281</v>
          </cell>
          <cell r="H624" t="str">
            <v>SPRINGFIELD</v>
          </cell>
          <cell r="I624">
            <v>100.22826990123646</v>
          </cell>
          <cell r="J624">
            <v>10917</v>
          </cell>
          <cell r="K624">
            <v>25</v>
          </cell>
          <cell r="L624">
            <v>893</v>
          </cell>
        </row>
        <row r="625">
          <cell r="A625">
            <v>492281325</v>
          </cell>
          <cell r="B625">
            <v>492281</v>
          </cell>
          <cell r="C625">
            <v>492</v>
          </cell>
          <cell r="D625" t="str">
            <v>MARTIN LUTHER KING JR CS OF EXCELLENCE</v>
          </cell>
          <cell r="E625">
            <v>281</v>
          </cell>
          <cell r="F625" t="str">
            <v>SPRINGFIELD</v>
          </cell>
          <cell r="G625">
            <v>325</v>
          </cell>
          <cell r="H625" t="str">
            <v>WESTFIELD</v>
          </cell>
          <cell r="I625">
            <v>109.14726201496781</v>
          </cell>
          <cell r="J625">
            <v>11299</v>
          </cell>
          <cell r="K625">
            <v>1034</v>
          </cell>
          <cell r="L625">
            <v>893</v>
          </cell>
        </row>
        <row r="626">
          <cell r="A626">
            <v>492281680</v>
          </cell>
          <cell r="B626">
            <v>492281</v>
          </cell>
          <cell r="C626">
            <v>492</v>
          </cell>
          <cell r="D626" t="str">
            <v>MARTIN LUTHER KING JR CS OF EXCELLENCE</v>
          </cell>
          <cell r="E626">
            <v>281</v>
          </cell>
          <cell r="F626" t="str">
            <v>SPRINGFIELD</v>
          </cell>
          <cell r="G626">
            <v>680</v>
          </cell>
          <cell r="H626" t="str">
            <v>HAMPDEN WILBRAHAM</v>
          </cell>
          <cell r="I626">
            <v>116.58079014763425</v>
          </cell>
          <cell r="J626">
            <v>9628</v>
          </cell>
          <cell r="K626">
            <v>1596</v>
          </cell>
          <cell r="L626">
            <v>893</v>
          </cell>
        </row>
        <row r="627">
          <cell r="A627">
            <v>493093035</v>
          </cell>
          <cell r="B627">
            <v>493093</v>
          </cell>
          <cell r="C627">
            <v>493</v>
          </cell>
          <cell r="D627" t="str">
            <v>PHOENIX CHARTER ACADEMY</v>
          </cell>
          <cell r="E627">
            <v>93</v>
          </cell>
          <cell r="F627" t="str">
            <v>EVERETT</v>
          </cell>
          <cell r="G627">
            <v>35</v>
          </cell>
          <cell r="H627" t="str">
            <v>BOSTON</v>
          </cell>
          <cell r="I627">
            <v>114.92582617034319</v>
          </cell>
          <cell r="J627">
            <v>12023</v>
          </cell>
          <cell r="K627">
            <v>1795</v>
          </cell>
          <cell r="L627">
            <v>893</v>
          </cell>
        </row>
        <row r="628">
          <cell r="A628">
            <v>493093057</v>
          </cell>
          <cell r="B628">
            <v>493093</v>
          </cell>
          <cell r="C628">
            <v>493</v>
          </cell>
          <cell r="D628" t="str">
            <v>PHOENIX CHARTER ACADEMY</v>
          </cell>
          <cell r="E628">
            <v>93</v>
          </cell>
          <cell r="F628" t="str">
            <v>EVERETT</v>
          </cell>
          <cell r="G628">
            <v>57</v>
          </cell>
          <cell r="H628" t="str">
            <v>CHELSEA</v>
          </cell>
          <cell r="I628">
            <v>100</v>
          </cell>
          <cell r="J628">
            <v>12412</v>
          </cell>
          <cell r="K628">
            <v>0</v>
          </cell>
          <cell r="L628">
            <v>893</v>
          </cell>
        </row>
        <row r="629">
          <cell r="A629">
            <v>493093093</v>
          </cell>
          <cell r="B629">
            <v>493093</v>
          </cell>
          <cell r="C629">
            <v>493</v>
          </cell>
          <cell r="D629" t="str">
            <v>PHOENIX CHARTER ACADEMY</v>
          </cell>
          <cell r="E629">
            <v>93</v>
          </cell>
          <cell r="F629" t="str">
            <v>EVERETT</v>
          </cell>
          <cell r="G629">
            <v>93</v>
          </cell>
          <cell r="H629" t="str">
            <v>EVERETT</v>
          </cell>
          <cell r="I629">
            <v>100.1505486935086</v>
          </cell>
          <cell r="J629">
            <v>11966</v>
          </cell>
          <cell r="K629">
            <v>18</v>
          </cell>
          <cell r="L629">
            <v>893</v>
          </cell>
        </row>
        <row r="630">
          <cell r="A630">
            <v>493093163</v>
          </cell>
          <cell r="B630">
            <v>493093</v>
          </cell>
          <cell r="C630">
            <v>493</v>
          </cell>
          <cell r="D630" t="str">
            <v>PHOENIX CHARTER ACADEMY</v>
          </cell>
          <cell r="E630">
            <v>93</v>
          </cell>
          <cell r="F630" t="str">
            <v>EVERETT</v>
          </cell>
          <cell r="G630">
            <v>163</v>
          </cell>
          <cell r="H630" t="str">
            <v>LYNN</v>
          </cell>
          <cell r="I630">
            <v>100.05181725959366</v>
          </cell>
          <cell r="J630">
            <v>11869</v>
          </cell>
          <cell r="K630">
            <v>6</v>
          </cell>
          <cell r="L630">
            <v>893</v>
          </cell>
        </row>
        <row r="631">
          <cell r="A631">
            <v>493093165</v>
          </cell>
          <cell r="B631">
            <v>493093</v>
          </cell>
          <cell r="C631">
            <v>493</v>
          </cell>
          <cell r="D631" t="str">
            <v>PHOENIX CHARTER ACADEMY</v>
          </cell>
          <cell r="E631">
            <v>93</v>
          </cell>
          <cell r="F631" t="str">
            <v>EVERETT</v>
          </cell>
          <cell r="G631">
            <v>165</v>
          </cell>
          <cell r="H631" t="str">
            <v>MALDEN</v>
          </cell>
          <cell r="I631">
            <v>100</v>
          </cell>
          <cell r="J631">
            <v>12154</v>
          </cell>
          <cell r="K631">
            <v>0</v>
          </cell>
          <cell r="L631">
            <v>893</v>
          </cell>
        </row>
        <row r="632">
          <cell r="A632">
            <v>493093176</v>
          </cell>
          <cell r="B632">
            <v>493093</v>
          </cell>
          <cell r="C632">
            <v>493</v>
          </cell>
          <cell r="D632" t="str">
            <v>PHOENIX CHARTER ACADEMY</v>
          </cell>
          <cell r="E632">
            <v>93</v>
          </cell>
          <cell r="F632" t="str">
            <v>EVERETT</v>
          </cell>
          <cell r="G632">
            <v>176</v>
          </cell>
          <cell r="H632" t="str">
            <v>MEDFORD</v>
          </cell>
          <cell r="I632">
            <v>112.3355442021059</v>
          </cell>
          <cell r="J632">
            <v>12966</v>
          </cell>
          <cell r="K632">
            <v>1599</v>
          </cell>
          <cell r="L632">
            <v>893</v>
          </cell>
        </row>
        <row r="633">
          <cell r="A633">
            <v>493093229</v>
          </cell>
          <cell r="B633">
            <v>493093</v>
          </cell>
          <cell r="C633">
            <v>493</v>
          </cell>
          <cell r="D633" t="str">
            <v>PHOENIX CHARTER ACADEMY</v>
          </cell>
          <cell r="E633">
            <v>93</v>
          </cell>
          <cell r="F633" t="str">
            <v>EVERETT</v>
          </cell>
          <cell r="G633">
            <v>229</v>
          </cell>
          <cell r="H633" t="str">
            <v>PEABODY</v>
          </cell>
          <cell r="I633">
            <v>108.0453846576155</v>
          </cell>
          <cell r="J633">
            <v>12321</v>
          </cell>
          <cell r="K633">
            <v>991</v>
          </cell>
          <cell r="L633">
            <v>893</v>
          </cell>
        </row>
        <row r="634">
          <cell r="A634">
            <v>493093248</v>
          </cell>
          <cell r="B634">
            <v>493093</v>
          </cell>
          <cell r="C634">
            <v>493</v>
          </cell>
          <cell r="D634" t="str">
            <v>PHOENIX CHARTER ACADEMY</v>
          </cell>
          <cell r="E634">
            <v>93</v>
          </cell>
          <cell r="F634" t="str">
            <v>EVERETT</v>
          </cell>
          <cell r="G634">
            <v>248</v>
          </cell>
          <cell r="H634" t="str">
            <v>REVERE</v>
          </cell>
          <cell r="I634">
            <v>106.21492624502713</v>
          </cell>
          <cell r="J634">
            <v>12147</v>
          </cell>
          <cell r="K634">
            <v>755</v>
          </cell>
          <cell r="L634">
            <v>893</v>
          </cell>
        </row>
        <row r="635">
          <cell r="A635">
            <v>493093274</v>
          </cell>
          <cell r="B635">
            <v>493093</v>
          </cell>
          <cell r="C635">
            <v>493</v>
          </cell>
          <cell r="D635" t="str">
            <v>PHOENIX CHARTER ACADEMY</v>
          </cell>
          <cell r="E635">
            <v>93</v>
          </cell>
          <cell r="F635" t="str">
            <v>EVERETT</v>
          </cell>
          <cell r="G635">
            <v>274</v>
          </cell>
          <cell r="H635" t="str">
            <v>SOMERVILLE</v>
          </cell>
          <cell r="I635">
            <v>121.70044791497583</v>
          </cell>
          <cell r="J635">
            <v>12321</v>
          </cell>
          <cell r="K635">
            <v>2674</v>
          </cell>
          <cell r="L635">
            <v>893</v>
          </cell>
        </row>
        <row r="636">
          <cell r="A636">
            <v>493093346</v>
          </cell>
          <cell r="B636">
            <v>493093</v>
          </cell>
          <cell r="C636">
            <v>493</v>
          </cell>
          <cell r="D636" t="str">
            <v>PHOENIX CHARTER ACADEMY</v>
          </cell>
          <cell r="E636">
            <v>93</v>
          </cell>
          <cell r="F636" t="str">
            <v>EVERETT</v>
          </cell>
          <cell r="G636">
            <v>346</v>
          </cell>
          <cell r="H636" t="str">
            <v>WINTHROP</v>
          </cell>
          <cell r="I636">
            <v>103.10716405216456</v>
          </cell>
          <cell r="J636">
            <v>11204</v>
          </cell>
          <cell r="K636">
            <v>348</v>
          </cell>
          <cell r="L636">
            <v>893</v>
          </cell>
        </row>
        <row r="637">
          <cell r="A637">
            <v>494093035</v>
          </cell>
          <cell r="B637">
            <v>494093</v>
          </cell>
          <cell r="C637">
            <v>494</v>
          </cell>
          <cell r="D637" t="str">
            <v>PIONEER CHARTER SCHOOL OF SCIENCE</v>
          </cell>
          <cell r="E637">
            <v>93</v>
          </cell>
          <cell r="F637" t="str">
            <v>EVERETT</v>
          </cell>
          <cell r="G637">
            <v>35</v>
          </cell>
          <cell r="H637" t="str">
            <v>BOSTON</v>
          </cell>
          <cell r="I637">
            <v>114.92582617034319</v>
          </cell>
          <cell r="J637">
            <v>10807</v>
          </cell>
          <cell r="K637">
            <v>1613</v>
          </cell>
          <cell r="L637">
            <v>893</v>
          </cell>
        </row>
        <row r="638">
          <cell r="A638">
            <v>494093057</v>
          </cell>
          <cell r="B638">
            <v>494093</v>
          </cell>
          <cell r="C638">
            <v>494</v>
          </cell>
          <cell r="D638" t="str">
            <v>PIONEER CHARTER SCHOOL OF SCIENCE</v>
          </cell>
          <cell r="E638">
            <v>93</v>
          </cell>
          <cell r="F638" t="str">
            <v>EVERETT</v>
          </cell>
          <cell r="G638">
            <v>57</v>
          </cell>
          <cell r="H638" t="str">
            <v>CHELSEA</v>
          </cell>
          <cell r="I638">
            <v>100</v>
          </cell>
          <cell r="J638">
            <v>10831</v>
          </cell>
          <cell r="K638">
            <v>0</v>
          </cell>
          <cell r="L638">
            <v>893</v>
          </cell>
        </row>
        <row r="639">
          <cell r="A639">
            <v>494093093</v>
          </cell>
          <cell r="B639">
            <v>494093</v>
          </cell>
          <cell r="C639">
            <v>494</v>
          </cell>
          <cell r="D639" t="str">
            <v>PIONEER CHARTER SCHOOL OF SCIENCE</v>
          </cell>
          <cell r="E639">
            <v>93</v>
          </cell>
          <cell r="F639" t="str">
            <v>EVERETT</v>
          </cell>
          <cell r="G639">
            <v>93</v>
          </cell>
          <cell r="H639" t="str">
            <v>EVERETT</v>
          </cell>
          <cell r="I639">
            <v>100.1505486935086</v>
          </cell>
          <cell r="J639">
            <v>10692</v>
          </cell>
          <cell r="K639">
            <v>16</v>
          </cell>
          <cell r="L639">
            <v>893</v>
          </cell>
        </row>
        <row r="640">
          <cell r="A640">
            <v>494093163</v>
          </cell>
          <cell r="B640">
            <v>494093</v>
          </cell>
          <cell r="C640">
            <v>494</v>
          </cell>
          <cell r="D640" t="str">
            <v>PIONEER CHARTER SCHOOL OF SCIENCE</v>
          </cell>
          <cell r="E640">
            <v>93</v>
          </cell>
          <cell r="F640" t="str">
            <v>EVERETT</v>
          </cell>
          <cell r="G640">
            <v>163</v>
          </cell>
          <cell r="H640" t="str">
            <v>LYNN</v>
          </cell>
          <cell r="I640">
            <v>100.05181725959366</v>
          </cell>
          <cell r="J640">
            <v>10727</v>
          </cell>
          <cell r="K640">
            <v>6</v>
          </cell>
          <cell r="L640">
            <v>893</v>
          </cell>
        </row>
        <row r="641">
          <cell r="A641">
            <v>494093165</v>
          </cell>
          <cell r="B641">
            <v>494093</v>
          </cell>
          <cell r="C641">
            <v>494</v>
          </cell>
          <cell r="D641" t="str">
            <v>PIONEER CHARTER SCHOOL OF SCIENCE</v>
          </cell>
          <cell r="E641">
            <v>93</v>
          </cell>
          <cell r="F641" t="str">
            <v>EVERETT</v>
          </cell>
          <cell r="G641">
            <v>165</v>
          </cell>
          <cell r="H641" t="str">
            <v>MALDEN</v>
          </cell>
          <cell r="I641">
            <v>100</v>
          </cell>
          <cell r="J641">
            <v>10840</v>
          </cell>
          <cell r="K641">
            <v>0</v>
          </cell>
          <cell r="L641">
            <v>893</v>
          </cell>
        </row>
        <row r="642">
          <cell r="A642">
            <v>494093176</v>
          </cell>
          <cell r="B642">
            <v>494093</v>
          </cell>
          <cell r="C642">
            <v>494</v>
          </cell>
          <cell r="D642" t="str">
            <v>PIONEER CHARTER SCHOOL OF SCIENCE</v>
          </cell>
          <cell r="E642">
            <v>93</v>
          </cell>
          <cell r="F642" t="str">
            <v>EVERETT</v>
          </cell>
          <cell r="G642">
            <v>176</v>
          </cell>
          <cell r="H642" t="str">
            <v>MEDFORD</v>
          </cell>
          <cell r="I642">
            <v>112.3355442021059</v>
          </cell>
          <cell r="J642">
            <v>10450</v>
          </cell>
          <cell r="K642">
            <v>1289</v>
          </cell>
          <cell r="L642">
            <v>893</v>
          </cell>
        </row>
        <row r="643">
          <cell r="A643">
            <v>494093229</v>
          </cell>
          <cell r="B643">
            <v>494093</v>
          </cell>
          <cell r="C643">
            <v>494</v>
          </cell>
          <cell r="D643" t="str">
            <v>PIONEER CHARTER SCHOOL OF SCIENCE</v>
          </cell>
          <cell r="E643">
            <v>93</v>
          </cell>
          <cell r="F643" t="str">
            <v>EVERETT</v>
          </cell>
          <cell r="G643">
            <v>229</v>
          </cell>
          <cell r="H643" t="str">
            <v>PEABODY</v>
          </cell>
          <cell r="I643">
            <v>108.0453846576155</v>
          </cell>
          <cell r="J643">
            <v>9528</v>
          </cell>
          <cell r="K643">
            <v>767</v>
          </cell>
          <cell r="L643">
            <v>893</v>
          </cell>
        </row>
        <row r="644">
          <cell r="A644">
            <v>494093248</v>
          </cell>
          <cell r="B644">
            <v>494093</v>
          </cell>
          <cell r="C644">
            <v>494</v>
          </cell>
          <cell r="D644" t="str">
            <v>PIONEER CHARTER SCHOOL OF SCIENCE</v>
          </cell>
          <cell r="E644">
            <v>93</v>
          </cell>
          <cell r="F644" t="str">
            <v>EVERETT</v>
          </cell>
          <cell r="G644">
            <v>248</v>
          </cell>
          <cell r="H644" t="str">
            <v>REVERE</v>
          </cell>
          <cell r="I644">
            <v>106.21492624502713</v>
          </cell>
          <cell r="J644">
            <v>10871</v>
          </cell>
          <cell r="K644">
            <v>676</v>
          </cell>
          <cell r="L644">
            <v>893</v>
          </cell>
        </row>
        <row r="645">
          <cell r="A645">
            <v>494093262</v>
          </cell>
          <cell r="B645">
            <v>494093</v>
          </cell>
          <cell r="C645">
            <v>494</v>
          </cell>
          <cell r="D645" t="str">
            <v>PIONEER CHARTER SCHOOL OF SCIENCE</v>
          </cell>
          <cell r="E645">
            <v>93</v>
          </cell>
          <cell r="F645" t="str">
            <v>EVERETT</v>
          </cell>
          <cell r="G645">
            <v>262</v>
          </cell>
          <cell r="H645" t="str">
            <v>SAUGUS</v>
          </cell>
          <cell r="I645">
            <v>131.01224030874877</v>
          </cell>
          <cell r="J645">
            <v>10110</v>
          </cell>
          <cell r="K645">
            <v>3135</v>
          </cell>
          <cell r="L645">
            <v>893</v>
          </cell>
        </row>
        <row r="646">
          <cell r="A646">
            <v>494093284</v>
          </cell>
          <cell r="B646">
            <v>494093</v>
          </cell>
          <cell r="C646">
            <v>494</v>
          </cell>
          <cell r="D646" t="str">
            <v>PIONEER CHARTER SCHOOL OF SCIENCE</v>
          </cell>
          <cell r="E646">
            <v>93</v>
          </cell>
          <cell r="F646" t="str">
            <v>EVERETT</v>
          </cell>
          <cell r="G646">
            <v>284</v>
          </cell>
          <cell r="H646" t="str">
            <v>STONEHAM</v>
          </cell>
          <cell r="I646">
            <v>121.59463923285185</v>
          </cell>
          <cell r="J646">
            <v>9528</v>
          </cell>
          <cell r="K646">
            <v>2058</v>
          </cell>
          <cell r="L646">
            <v>893</v>
          </cell>
        </row>
        <row r="647">
          <cell r="A647">
            <v>494093305</v>
          </cell>
          <cell r="B647">
            <v>494093</v>
          </cell>
          <cell r="C647">
            <v>494</v>
          </cell>
          <cell r="D647" t="str">
            <v>PIONEER CHARTER SCHOOL OF SCIENCE</v>
          </cell>
          <cell r="E647">
            <v>93</v>
          </cell>
          <cell r="F647" t="str">
            <v>EVERETT</v>
          </cell>
          <cell r="G647">
            <v>305</v>
          </cell>
          <cell r="H647" t="str">
            <v>WAKEFIELD</v>
          </cell>
          <cell r="I647">
            <v>119.26503847225698</v>
          </cell>
          <cell r="J647">
            <v>7827</v>
          </cell>
          <cell r="K647">
            <v>1508</v>
          </cell>
          <cell r="L647">
            <v>893</v>
          </cell>
        </row>
        <row r="648">
          <cell r="A648">
            <v>494093346</v>
          </cell>
          <cell r="B648">
            <v>494093</v>
          </cell>
          <cell r="C648">
            <v>494</v>
          </cell>
          <cell r="D648" t="str">
            <v>PIONEER CHARTER SCHOOL OF SCIENCE</v>
          </cell>
          <cell r="E648">
            <v>93</v>
          </cell>
          <cell r="F648" t="str">
            <v>EVERETT</v>
          </cell>
          <cell r="G648">
            <v>346</v>
          </cell>
          <cell r="H648" t="str">
            <v>WINTHROP</v>
          </cell>
          <cell r="I648">
            <v>103.10716405216456</v>
          </cell>
          <cell r="J648">
            <v>9892</v>
          </cell>
          <cell r="K648">
            <v>307</v>
          </cell>
          <cell r="L648">
            <v>893</v>
          </cell>
        </row>
        <row r="649">
          <cell r="A649">
            <v>496201072</v>
          </cell>
          <cell r="B649">
            <v>496201</v>
          </cell>
          <cell r="C649">
            <v>496</v>
          </cell>
          <cell r="D649" t="str">
            <v>GLOBAL LEARNING CHARTER PUBLIC</v>
          </cell>
          <cell r="E649">
            <v>201</v>
          </cell>
          <cell r="F649" t="str">
            <v>NEW BEDFORD</v>
          </cell>
          <cell r="G649">
            <v>72</v>
          </cell>
          <cell r="H649" t="str">
            <v>DARTMOUTH</v>
          </cell>
          <cell r="I649">
            <v>106.06762272578972</v>
          </cell>
          <cell r="J649">
            <v>7958</v>
          </cell>
          <cell r="K649">
            <v>483</v>
          </cell>
          <cell r="L649">
            <v>893</v>
          </cell>
        </row>
        <row r="650">
          <cell r="A650">
            <v>496201095</v>
          </cell>
          <cell r="B650">
            <v>496201</v>
          </cell>
          <cell r="C650">
            <v>496</v>
          </cell>
          <cell r="D650" t="str">
            <v>GLOBAL LEARNING CHARTER PUBLIC</v>
          </cell>
          <cell r="E650">
            <v>201</v>
          </cell>
          <cell r="F650" t="str">
            <v>NEW BEDFORD</v>
          </cell>
          <cell r="G650">
            <v>95</v>
          </cell>
          <cell r="H650" t="str">
            <v>FALL RIVER</v>
          </cell>
          <cell r="I650">
            <v>100.05986622803944</v>
          </cell>
          <cell r="J650">
            <v>7592</v>
          </cell>
          <cell r="K650">
            <v>5</v>
          </cell>
          <cell r="L650">
            <v>893</v>
          </cell>
        </row>
        <row r="651">
          <cell r="A651">
            <v>496201201</v>
          </cell>
          <cell r="B651">
            <v>496201</v>
          </cell>
          <cell r="C651">
            <v>496</v>
          </cell>
          <cell r="D651" t="str">
            <v>GLOBAL LEARNING CHARTER PUBLIC</v>
          </cell>
          <cell r="E651">
            <v>201</v>
          </cell>
          <cell r="F651" t="str">
            <v>NEW BEDFORD</v>
          </cell>
          <cell r="G651">
            <v>201</v>
          </cell>
          <cell r="H651" t="str">
            <v>NEW BEDFORD</v>
          </cell>
          <cell r="I651">
            <v>102.12778562030181</v>
          </cell>
          <cell r="J651">
            <v>10449</v>
          </cell>
          <cell r="K651">
            <v>222</v>
          </cell>
          <cell r="L651">
            <v>893</v>
          </cell>
        </row>
        <row r="652">
          <cell r="A652">
            <v>497117008</v>
          </cell>
          <cell r="B652">
            <v>497117</v>
          </cell>
          <cell r="C652">
            <v>497</v>
          </cell>
          <cell r="D652" t="str">
            <v>PIONEER VALLEY CHINESE IMMERSION</v>
          </cell>
          <cell r="E652">
            <v>117</v>
          </cell>
          <cell r="F652" t="str">
            <v>HADLEY</v>
          </cell>
          <cell r="G652">
            <v>8</v>
          </cell>
          <cell r="H652" t="str">
            <v>AMHERST</v>
          </cell>
          <cell r="I652">
            <v>175.5081110358766</v>
          </cell>
          <cell r="J652">
            <v>8473</v>
          </cell>
          <cell r="K652">
            <v>6398</v>
          </cell>
          <cell r="L652">
            <v>893</v>
          </cell>
        </row>
        <row r="653">
          <cell r="A653">
            <v>497117024</v>
          </cell>
          <cell r="B653">
            <v>497117</v>
          </cell>
          <cell r="C653">
            <v>497</v>
          </cell>
          <cell r="D653" t="str">
            <v>PIONEER VALLEY CHINESE IMMERSION</v>
          </cell>
          <cell r="E653">
            <v>117</v>
          </cell>
          <cell r="F653" t="str">
            <v>HADLEY</v>
          </cell>
          <cell r="G653">
            <v>24</v>
          </cell>
          <cell r="H653" t="str">
            <v>BELCHERTOWN</v>
          </cell>
          <cell r="I653">
            <v>106.19649934091677</v>
          </cell>
          <cell r="J653">
            <v>8557</v>
          </cell>
          <cell r="K653">
            <v>530</v>
          </cell>
          <cell r="L653">
            <v>893</v>
          </cell>
        </row>
        <row r="654">
          <cell r="A654">
            <v>497117061</v>
          </cell>
          <cell r="B654">
            <v>497117</v>
          </cell>
          <cell r="C654">
            <v>497</v>
          </cell>
          <cell r="D654" t="str">
            <v>PIONEER VALLEY CHINESE IMMERSION</v>
          </cell>
          <cell r="E654">
            <v>117</v>
          </cell>
          <cell r="F654" t="str">
            <v>HADLEY</v>
          </cell>
          <cell r="G654">
            <v>61</v>
          </cell>
          <cell r="H654" t="str">
            <v>CHICOPEE</v>
          </cell>
          <cell r="I654">
            <v>101.6039306660703</v>
          </cell>
          <cell r="J654">
            <v>8852</v>
          </cell>
          <cell r="K654">
            <v>142</v>
          </cell>
          <cell r="L654">
            <v>893</v>
          </cell>
        </row>
        <row r="655">
          <cell r="A655">
            <v>497117074</v>
          </cell>
          <cell r="B655">
            <v>497117</v>
          </cell>
          <cell r="C655">
            <v>497</v>
          </cell>
          <cell r="D655" t="str">
            <v>PIONEER VALLEY CHINESE IMMERSION</v>
          </cell>
          <cell r="E655">
            <v>117</v>
          </cell>
          <cell r="F655" t="str">
            <v>HADLEY</v>
          </cell>
          <cell r="G655">
            <v>74</v>
          </cell>
          <cell r="H655" t="str">
            <v>DEERFIELD</v>
          </cell>
          <cell r="I655">
            <v>131.6521007201146</v>
          </cell>
          <cell r="J655">
            <v>9607</v>
          </cell>
          <cell r="K655">
            <v>3041</v>
          </cell>
          <cell r="L655">
            <v>893</v>
          </cell>
        </row>
        <row r="656">
          <cell r="A656">
            <v>497117086</v>
          </cell>
          <cell r="B656">
            <v>497117</v>
          </cell>
          <cell r="C656">
            <v>497</v>
          </cell>
          <cell r="D656" t="str">
            <v>PIONEER VALLEY CHINESE IMMERSION</v>
          </cell>
          <cell r="E656">
            <v>117</v>
          </cell>
          <cell r="F656" t="str">
            <v>HADLEY</v>
          </cell>
          <cell r="G656">
            <v>86</v>
          </cell>
          <cell r="H656" t="str">
            <v>EASTHAMPTON</v>
          </cell>
          <cell r="I656">
            <v>111.72498735636887</v>
          </cell>
          <cell r="J656">
            <v>8831</v>
          </cell>
          <cell r="K656">
            <v>1035</v>
          </cell>
          <cell r="L656">
            <v>893</v>
          </cell>
        </row>
        <row r="657">
          <cell r="A657">
            <v>497117087</v>
          </cell>
          <cell r="B657">
            <v>497117</v>
          </cell>
          <cell r="C657">
            <v>497</v>
          </cell>
          <cell r="D657" t="str">
            <v>PIONEER VALLEY CHINESE IMMERSION</v>
          </cell>
          <cell r="E657">
            <v>117</v>
          </cell>
          <cell r="F657" t="str">
            <v>HADLEY</v>
          </cell>
          <cell r="G657">
            <v>87</v>
          </cell>
          <cell r="H657" t="str">
            <v>EAST LONGMEADOW</v>
          </cell>
          <cell r="I657">
            <v>122.88677371812223</v>
          </cell>
          <cell r="J657">
            <v>7958</v>
          </cell>
          <cell r="K657">
            <v>1821</v>
          </cell>
          <cell r="L657">
            <v>893</v>
          </cell>
        </row>
        <row r="658">
          <cell r="A658">
            <v>497117111</v>
          </cell>
          <cell r="B658">
            <v>497117</v>
          </cell>
          <cell r="C658">
            <v>497</v>
          </cell>
          <cell r="D658" t="str">
            <v>PIONEER VALLEY CHINESE IMMERSION</v>
          </cell>
          <cell r="E658">
            <v>117</v>
          </cell>
          <cell r="F658" t="str">
            <v>HADLEY</v>
          </cell>
          <cell r="G658">
            <v>111</v>
          </cell>
          <cell r="H658" t="str">
            <v>GRANBY</v>
          </cell>
          <cell r="I658">
            <v>105.64539949804698</v>
          </cell>
          <cell r="J658">
            <v>8617</v>
          </cell>
          <cell r="K658">
            <v>486</v>
          </cell>
          <cell r="L658">
            <v>893</v>
          </cell>
        </row>
        <row r="659">
          <cell r="A659">
            <v>497117114</v>
          </cell>
          <cell r="B659">
            <v>497117</v>
          </cell>
          <cell r="C659">
            <v>497</v>
          </cell>
          <cell r="D659" t="str">
            <v>PIONEER VALLEY CHINESE IMMERSION</v>
          </cell>
          <cell r="E659">
            <v>117</v>
          </cell>
          <cell r="F659" t="str">
            <v>HADLEY</v>
          </cell>
          <cell r="G659">
            <v>114</v>
          </cell>
          <cell r="H659" t="str">
            <v>GREENFIELD</v>
          </cell>
          <cell r="I659">
            <v>119.71725945762716</v>
          </cell>
          <cell r="J659">
            <v>8367</v>
          </cell>
          <cell r="K659">
            <v>1650</v>
          </cell>
          <cell r="L659">
            <v>893</v>
          </cell>
        </row>
        <row r="660">
          <cell r="A660">
            <v>497117117</v>
          </cell>
          <cell r="B660">
            <v>497117</v>
          </cell>
          <cell r="C660">
            <v>497</v>
          </cell>
          <cell r="D660" t="str">
            <v>PIONEER VALLEY CHINESE IMMERSION</v>
          </cell>
          <cell r="E660">
            <v>117</v>
          </cell>
          <cell r="F660" t="str">
            <v>HADLEY</v>
          </cell>
          <cell r="G660">
            <v>117</v>
          </cell>
          <cell r="H660" t="str">
            <v>HADLEY</v>
          </cell>
          <cell r="I660">
            <v>116.2824245793208</v>
          </cell>
          <cell r="J660">
            <v>8500</v>
          </cell>
          <cell r="K660">
            <v>1384</v>
          </cell>
          <cell r="L660">
            <v>893</v>
          </cell>
        </row>
        <row r="661">
          <cell r="A661">
            <v>497117137</v>
          </cell>
          <cell r="B661">
            <v>497117</v>
          </cell>
          <cell r="C661">
            <v>497</v>
          </cell>
          <cell r="D661" t="str">
            <v>PIONEER VALLEY CHINESE IMMERSION</v>
          </cell>
          <cell r="E661">
            <v>117</v>
          </cell>
          <cell r="F661" t="str">
            <v>HADLEY</v>
          </cell>
          <cell r="G661">
            <v>137</v>
          </cell>
          <cell r="H661" t="str">
            <v>HOLYOKE</v>
          </cell>
          <cell r="I661">
            <v>104.00767098118493</v>
          </cell>
          <cell r="J661">
            <v>7913</v>
          </cell>
          <cell r="K661">
            <v>317</v>
          </cell>
          <cell r="L661">
            <v>893</v>
          </cell>
        </row>
        <row r="662">
          <cell r="A662">
            <v>497117154</v>
          </cell>
          <cell r="B662">
            <v>497117</v>
          </cell>
          <cell r="C662">
            <v>497</v>
          </cell>
          <cell r="D662" t="str">
            <v>PIONEER VALLEY CHINESE IMMERSION</v>
          </cell>
          <cell r="E662">
            <v>117</v>
          </cell>
          <cell r="F662" t="str">
            <v>HADLEY</v>
          </cell>
          <cell r="G662">
            <v>154</v>
          </cell>
          <cell r="H662" t="str">
            <v>LEVERETT</v>
          </cell>
          <cell r="I662">
            <v>191.7718223549569</v>
          </cell>
          <cell r="J662">
            <v>7947</v>
          </cell>
          <cell r="K662">
            <v>7293</v>
          </cell>
          <cell r="L662">
            <v>893</v>
          </cell>
        </row>
        <row r="663">
          <cell r="A663">
            <v>497117159</v>
          </cell>
          <cell r="B663">
            <v>497117</v>
          </cell>
          <cell r="C663">
            <v>497</v>
          </cell>
          <cell r="D663" t="str">
            <v>PIONEER VALLEY CHINESE IMMERSION</v>
          </cell>
          <cell r="E663">
            <v>117</v>
          </cell>
          <cell r="F663" t="str">
            <v>HADLEY</v>
          </cell>
          <cell r="G663">
            <v>159</v>
          </cell>
          <cell r="H663" t="str">
            <v>LONGMEADOW</v>
          </cell>
          <cell r="I663">
            <v>137.52306871110406</v>
          </cell>
          <cell r="J663">
            <v>7822</v>
          </cell>
          <cell r="K663">
            <v>2935</v>
          </cell>
          <cell r="L663">
            <v>893</v>
          </cell>
        </row>
        <row r="664">
          <cell r="A664">
            <v>497117210</v>
          </cell>
          <cell r="B664">
            <v>497117</v>
          </cell>
          <cell r="C664">
            <v>497</v>
          </cell>
          <cell r="D664" t="str">
            <v>PIONEER VALLEY CHINESE IMMERSION</v>
          </cell>
          <cell r="E664">
            <v>117</v>
          </cell>
          <cell r="F664" t="str">
            <v>HADLEY</v>
          </cell>
          <cell r="G664">
            <v>210</v>
          </cell>
          <cell r="H664" t="str">
            <v>NORTHAMPTON</v>
          </cell>
          <cell r="I664">
            <v>119.04686916163105</v>
          </cell>
          <cell r="J664">
            <v>8170</v>
          </cell>
          <cell r="K664">
            <v>1556</v>
          </cell>
          <cell r="L664">
            <v>893</v>
          </cell>
        </row>
        <row r="665">
          <cell r="A665">
            <v>497117223</v>
          </cell>
          <cell r="B665">
            <v>497117</v>
          </cell>
          <cell r="C665">
            <v>497</v>
          </cell>
          <cell r="D665" t="str">
            <v>PIONEER VALLEY CHINESE IMMERSION</v>
          </cell>
          <cell r="E665">
            <v>117</v>
          </cell>
          <cell r="F665" t="str">
            <v>HADLEY</v>
          </cell>
          <cell r="G665">
            <v>223</v>
          </cell>
          <cell r="H665" t="str">
            <v>ORANGE</v>
          </cell>
          <cell r="I665">
            <v>106.52383003811032</v>
          </cell>
          <cell r="J665">
            <v>7958</v>
          </cell>
          <cell r="K665">
            <v>519</v>
          </cell>
          <cell r="L665">
            <v>893</v>
          </cell>
        </row>
        <row r="666">
          <cell r="A666">
            <v>497117278</v>
          </cell>
          <cell r="B666">
            <v>497117</v>
          </cell>
          <cell r="C666">
            <v>497</v>
          </cell>
          <cell r="D666" t="str">
            <v>PIONEER VALLEY CHINESE IMMERSION</v>
          </cell>
          <cell r="E666">
            <v>117</v>
          </cell>
          <cell r="F666" t="str">
            <v>HADLEY</v>
          </cell>
          <cell r="G666">
            <v>278</v>
          </cell>
          <cell r="H666" t="str">
            <v>SOUTH HADLEY</v>
          </cell>
          <cell r="I666">
            <v>122.28676819690698</v>
          </cell>
          <cell r="J666">
            <v>7951</v>
          </cell>
          <cell r="K666">
            <v>1772</v>
          </cell>
          <cell r="L666">
            <v>893</v>
          </cell>
        </row>
        <row r="667">
          <cell r="A667">
            <v>497117281</v>
          </cell>
          <cell r="B667">
            <v>497117</v>
          </cell>
          <cell r="C667">
            <v>497</v>
          </cell>
          <cell r="D667" t="str">
            <v>PIONEER VALLEY CHINESE IMMERSION</v>
          </cell>
          <cell r="E667">
            <v>117</v>
          </cell>
          <cell r="F667" t="str">
            <v>HADLEY</v>
          </cell>
          <cell r="G667">
            <v>281</v>
          </cell>
          <cell r="H667" t="str">
            <v>SPRINGFIELD</v>
          </cell>
          <cell r="I667">
            <v>100.22826990123646</v>
          </cell>
          <cell r="J667">
            <v>10146</v>
          </cell>
          <cell r="K667">
            <v>23</v>
          </cell>
          <cell r="L667">
            <v>893</v>
          </cell>
        </row>
        <row r="668">
          <cell r="A668">
            <v>497117289</v>
          </cell>
          <cell r="B668">
            <v>497117</v>
          </cell>
          <cell r="C668">
            <v>497</v>
          </cell>
          <cell r="D668" t="str">
            <v>PIONEER VALLEY CHINESE IMMERSION</v>
          </cell>
          <cell r="E668">
            <v>117</v>
          </cell>
          <cell r="F668" t="str">
            <v>HADLEY</v>
          </cell>
          <cell r="G668">
            <v>289</v>
          </cell>
          <cell r="H668" t="str">
            <v>SUNDERLAND</v>
          </cell>
          <cell r="I668">
            <v>159.32000863300553</v>
          </cell>
          <cell r="J668">
            <v>7775</v>
          </cell>
          <cell r="K668">
            <v>4612</v>
          </cell>
          <cell r="L668">
            <v>893</v>
          </cell>
        </row>
        <row r="669">
          <cell r="A669">
            <v>497117325</v>
          </cell>
          <cell r="B669">
            <v>497117</v>
          </cell>
          <cell r="C669">
            <v>497</v>
          </cell>
          <cell r="D669" t="str">
            <v>PIONEER VALLEY CHINESE IMMERSION</v>
          </cell>
          <cell r="E669">
            <v>117</v>
          </cell>
          <cell r="F669" t="str">
            <v>HADLEY</v>
          </cell>
          <cell r="G669">
            <v>325</v>
          </cell>
          <cell r="H669" t="str">
            <v>WESTFIELD</v>
          </cell>
          <cell r="I669">
            <v>109.14726201496781</v>
          </cell>
          <cell r="J669">
            <v>7958</v>
          </cell>
          <cell r="K669">
            <v>728</v>
          </cell>
          <cell r="L669">
            <v>893</v>
          </cell>
        </row>
        <row r="670">
          <cell r="A670">
            <v>497117327</v>
          </cell>
          <cell r="B670">
            <v>497117</v>
          </cell>
          <cell r="C670">
            <v>497</v>
          </cell>
          <cell r="D670" t="str">
            <v>PIONEER VALLEY CHINESE IMMERSION</v>
          </cell>
          <cell r="E670">
            <v>117</v>
          </cell>
          <cell r="F670" t="str">
            <v>HADLEY</v>
          </cell>
          <cell r="G670">
            <v>327</v>
          </cell>
          <cell r="H670" t="str">
            <v>WESTHAMPTON</v>
          </cell>
          <cell r="I670">
            <v>150.9139077352761</v>
          </cell>
          <cell r="J670">
            <v>7915</v>
          </cell>
          <cell r="K670">
            <v>4030</v>
          </cell>
          <cell r="L670">
            <v>893</v>
          </cell>
        </row>
        <row r="671">
          <cell r="A671">
            <v>497117332</v>
          </cell>
          <cell r="B671">
            <v>497117</v>
          </cell>
          <cell r="C671">
            <v>497</v>
          </cell>
          <cell r="D671" t="str">
            <v>PIONEER VALLEY CHINESE IMMERSION</v>
          </cell>
          <cell r="E671">
            <v>117</v>
          </cell>
          <cell r="F671" t="str">
            <v>HADLEY</v>
          </cell>
          <cell r="G671">
            <v>332</v>
          </cell>
          <cell r="H671" t="str">
            <v>WEST SPRINGFIELD</v>
          </cell>
          <cell r="I671">
            <v>107.00666128704881</v>
          </cell>
          <cell r="J671">
            <v>7958</v>
          </cell>
          <cell r="K671">
            <v>558</v>
          </cell>
          <cell r="L671">
            <v>893</v>
          </cell>
        </row>
        <row r="672">
          <cell r="A672">
            <v>497117337</v>
          </cell>
          <cell r="B672">
            <v>497117</v>
          </cell>
          <cell r="C672">
            <v>497</v>
          </cell>
          <cell r="D672" t="str">
            <v>PIONEER VALLEY CHINESE IMMERSION</v>
          </cell>
          <cell r="E672">
            <v>117</v>
          </cell>
          <cell r="F672" t="str">
            <v>HADLEY</v>
          </cell>
          <cell r="G672">
            <v>337</v>
          </cell>
          <cell r="H672" t="str">
            <v>WHATELY</v>
          </cell>
          <cell r="I672">
            <v>247.74784578097476</v>
          </cell>
          <cell r="J672">
            <v>7958</v>
          </cell>
          <cell r="K672">
            <v>11758</v>
          </cell>
          <cell r="L672">
            <v>893</v>
          </cell>
        </row>
        <row r="673">
          <cell r="A673">
            <v>497117340</v>
          </cell>
          <cell r="B673">
            <v>497117</v>
          </cell>
          <cell r="C673">
            <v>497</v>
          </cell>
          <cell r="D673" t="str">
            <v>PIONEER VALLEY CHINESE IMMERSION</v>
          </cell>
          <cell r="E673">
            <v>117</v>
          </cell>
          <cell r="F673" t="str">
            <v>HADLEY</v>
          </cell>
          <cell r="G673">
            <v>340</v>
          </cell>
          <cell r="H673" t="str">
            <v>WILLIAMSBURG</v>
          </cell>
          <cell r="I673">
            <v>140.8283763918839</v>
          </cell>
          <cell r="J673">
            <v>9628</v>
          </cell>
          <cell r="K673">
            <v>3931</v>
          </cell>
          <cell r="L673">
            <v>893</v>
          </cell>
        </row>
        <row r="674">
          <cell r="A674">
            <v>497117605</v>
          </cell>
          <cell r="B674">
            <v>497117</v>
          </cell>
          <cell r="C674">
            <v>497</v>
          </cell>
          <cell r="D674" t="str">
            <v>PIONEER VALLEY CHINESE IMMERSION</v>
          </cell>
          <cell r="E674">
            <v>117</v>
          </cell>
          <cell r="F674" t="str">
            <v>HADLEY</v>
          </cell>
          <cell r="G674">
            <v>605</v>
          </cell>
          <cell r="H674" t="str">
            <v>AMHERST PELHAM</v>
          </cell>
          <cell r="I674">
            <v>162.49198043206465</v>
          </cell>
          <cell r="J674">
            <v>8260</v>
          </cell>
          <cell r="K674">
            <v>5162</v>
          </cell>
          <cell r="L674">
            <v>893</v>
          </cell>
        </row>
        <row r="675">
          <cell r="A675">
            <v>497117670</v>
          </cell>
          <cell r="B675">
            <v>497117</v>
          </cell>
          <cell r="C675">
            <v>497</v>
          </cell>
          <cell r="D675" t="str">
            <v>PIONEER VALLEY CHINESE IMMERSION</v>
          </cell>
          <cell r="E675">
            <v>117</v>
          </cell>
          <cell r="F675" t="str">
            <v>HADLEY</v>
          </cell>
          <cell r="G675">
            <v>670</v>
          </cell>
          <cell r="H675" t="str">
            <v>FRONTIER</v>
          </cell>
          <cell r="I675">
            <v>153.15126389008336</v>
          </cell>
          <cell r="J675">
            <v>7592</v>
          </cell>
          <cell r="K675">
            <v>4035</v>
          </cell>
          <cell r="L675">
            <v>893</v>
          </cell>
        </row>
        <row r="676">
          <cell r="A676">
            <v>497117674</v>
          </cell>
          <cell r="B676">
            <v>497117</v>
          </cell>
          <cell r="C676">
            <v>497</v>
          </cell>
          <cell r="D676" t="str">
            <v>PIONEER VALLEY CHINESE IMMERSION</v>
          </cell>
          <cell r="E676">
            <v>117</v>
          </cell>
          <cell r="F676" t="str">
            <v>HADLEY</v>
          </cell>
          <cell r="G676">
            <v>674</v>
          </cell>
          <cell r="H676" t="str">
            <v>GILL MONTAGUE</v>
          </cell>
          <cell r="I676">
            <v>132.96607916357098</v>
          </cell>
          <cell r="J676">
            <v>9286</v>
          </cell>
          <cell r="K676">
            <v>3061</v>
          </cell>
          <cell r="L676">
            <v>893</v>
          </cell>
        </row>
        <row r="677">
          <cell r="A677">
            <v>497117685</v>
          </cell>
          <cell r="B677">
            <v>497117</v>
          </cell>
          <cell r="C677">
            <v>497</v>
          </cell>
          <cell r="D677" t="str">
            <v>PIONEER VALLEY CHINESE IMMERSION</v>
          </cell>
          <cell r="E677">
            <v>117</v>
          </cell>
          <cell r="F677" t="str">
            <v>HADLEY</v>
          </cell>
          <cell r="G677">
            <v>685</v>
          </cell>
          <cell r="H677" t="str">
            <v>HAWLEMONT</v>
          </cell>
          <cell r="I677">
            <v>161.56942323900364</v>
          </cell>
          <cell r="J677">
            <v>7958</v>
          </cell>
          <cell r="K677">
            <v>4900</v>
          </cell>
          <cell r="L677">
            <v>893</v>
          </cell>
        </row>
        <row r="678">
          <cell r="A678">
            <v>497117717</v>
          </cell>
          <cell r="B678">
            <v>497117</v>
          </cell>
          <cell r="C678">
            <v>497</v>
          </cell>
          <cell r="D678" t="str">
            <v>PIONEER VALLEY CHINESE IMMERSION</v>
          </cell>
          <cell r="E678">
            <v>117</v>
          </cell>
          <cell r="F678" t="str">
            <v>HADLEY</v>
          </cell>
          <cell r="G678">
            <v>717</v>
          </cell>
          <cell r="H678" t="str">
            <v>MOHAWK TRAIL</v>
          </cell>
          <cell r="I678">
            <v>141.53819683118658</v>
          </cell>
          <cell r="J678">
            <v>7866</v>
          </cell>
          <cell r="K678">
            <v>3267</v>
          </cell>
          <cell r="L678">
            <v>893</v>
          </cell>
        </row>
        <row r="679">
          <cell r="A679">
            <v>499061005</v>
          </cell>
          <cell r="B679">
            <v>499061</v>
          </cell>
          <cell r="C679">
            <v>499</v>
          </cell>
          <cell r="D679" t="str">
            <v>HAMPDEN CHARTER SCHOOL OF SCIENCE</v>
          </cell>
          <cell r="E679">
            <v>61</v>
          </cell>
          <cell r="F679" t="str">
            <v>CHICOPEE</v>
          </cell>
          <cell r="G679">
            <v>5</v>
          </cell>
          <cell r="H679" t="str">
            <v>AGAWAM</v>
          </cell>
          <cell r="I679">
            <v>116.35918186753943</v>
          </cell>
          <cell r="J679">
            <v>11438</v>
          </cell>
          <cell r="K679">
            <v>1871</v>
          </cell>
          <cell r="L679">
            <v>893</v>
          </cell>
        </row>
        <row r="680">
          <cell r="A680">
            <v>499061061</v>
          </cell>
          <cell r="B680">
            <v>499061</v>
          </cell>
          <cell r="C680">
            <v>499</v>
          </cell>
          <cell r="D680" t="str">
            <v>HAMPDEN CHARTER SCHOOL OF SCIENCE</v>
          </cell>
          <cell r="E680">
            <v>61</v>
          </cell>
          <cell r="F680" t="str">
            <v>CHICOPEE</v>
          </cell>
          <cell r="G680">
            <v>61</v>
          </cell>
          <cell r="H680" t="str">
            <v>CHICOPEE</v>
          </cell>
          <cell r="I680">
            <v>101.6039306660703</v>
          </cell>
          <cell r="J680">
            <v>9705</v>
          </cell>
          <cell r="K680">
            <v>156</v>
          </cell>
          <cell r="L680">
            <v>893</v>
          </cell>
        </row>
        <row r="681">
          <cell r="A681">
            <v>499061087</v>
          </cell>
          <cell r="B681">
            <v>499061</v>
          </cell>
          <cell r="C681">
            <v>499</v>
          </cell>
          <cell r="D681" t="str">
            <v>HAMPDEN CHARTER SCHOOL OF SCIENCE</v>
          </cell>
          <cell r="E681">
            <v>61</v>
          </cell>
          <cell r="F681" t="str">
            <v>CHICOPEE</v>
          </cell>
          <cell r="G681">
            <v>87</v>
          </cell>
          <cell r="H681" t="str">
            <v>EAST LONGMEADOW</v>
          </cell>
          <cell r="I681">
            <v>122.88677371812223</v>
          </cell>
          <cell r="J681">
            <v>9241</v>
          </cell>
          <cell r="K681">
            <v>2115</v>
          </cell>
          <cell r="L681">
            <v>893</v>
          </cell>
        </row>
        <row r="682">
          <cell r="A682">
            <v>499061161</v>
          </cell>
          <cell r="B682">
            <v>499061</v>
          </cell>
          <cell r="C682">
            <v>499</v>
          </cell>
          <cell r="D682" t="str">
            <v>HAMPDEN CHARTER SCHOOL OF SCIENCE</v>
          </cell>
          <cell r="E682">
            <v>61</v>
          </cell>
          <cell r="F682" t="str">
            <v>CHICOPEE</v>
          </cell>
          <cell r="G682">
            <v>161</v>
          </cell>
          <cell r="H682" t="str">
            <v>LUDLOW</v>
          </cell>
          <cell r="I682">
            <v>115.97942112408074</v>
          </cell>
          <cell r="J682">
            <v>11241</v>
          </cell>
          <cell r="K682">
            <v>1796</v>
          </cell>
          <cell r="L682">
            <v>893</v>
          </cell>
        </row>
        <row r="683">
          <cell r="A683">
            <v>499061281</v>
          </cell>
          <cell r="B683">
            <v>499061</v>
          </cell>
          <cell r="C683">
            <v>499</v>
          </cell>
          <cell r="D683" t="str">
            <v>HAMPDEN CHARTER SCHOOL OF SCIENCE</v>
          </cell>
          <cell r="E683">
            <v>61</v>
          </cell>
          <cell r="F683" t="str">
            <v>CHICOPEE</v>
          </cell>
          <cell r="G683">
            <v>281</v>
          </cell>
          <cell r="H683" t="str">
            <v>SPRINGFIELD</v>
          </cell>
          <cell r="I683">
            <v>100.22826990123646</v>
          </cell>
          <cell r="J683">
            <v>10161</v>
          </cell>
          <cell r="K683">
            <v>23</v>
          </cell>
          <cell r="L683">
            <v>893</v>
          </cell>
        </row>
        <row r="684">
          <cell r="A684">
            <v>499061325</v>
          </cell>
          <cell r="B684">
            <v>499061</v>
          </cell>
          <cell r="C684">
            <v>499</v>
          </cell>
          <cell r="D684" t="str">
            <v>HAMPDEN CHARTER SCHOOL OF SCIENCE</v>
          </cell>
          <cell r="E684">
            <v>61</v>
          </cell>
          <cell r="F684" t="str">
            <v>CHICOPEE</v>
          </cell>
          <cell r="G684">
            <v>325</v>
          </cell>
          <cell r="H684" t="str">
            <v>WESTFIELD</v>
          </cell>
          <cell r="I684">
            <v>109.14726201496781</v>
          </cell>
          <cell r="J684">
            <v>9241</v>
          </cell>
          <cell r="K684">
            <v>845</v>
          </cell>
          <cell r="L684">
            <v>893</v>
          </cell>
        </row>
        <row r="685">
          <cell r="A685">
            <v>499061332</v>
          </cell>
          <cell r="B685">
            <v>499061</v>
          </cell>
          <cell r="C685">
            <v>499</v>
          </cell>
          <cell r="D685" t="str">
            <v>HAMPDEN CHARTER SCHOOL OF SCIENCE</v>
          </cell>
          <cell r="E685">
            <v>61</v>
          </cell>
          <cell r="F685" t="str">
            <v>CHICOPEE</v>
          </cell>
          <cell r="G685">
            <v>332</v>
          </cell>
          <cell r="H685" t="str">
            <v>WEST SPRINGFIELD</v>
          </cell>
          <cell r="I685">
            <v>107.00666128704881</v>
          </cell>
          <cell r="J685">
            <v>10679</v>
          </cell>
          <cell r="K685">
            <v>748</v>
          </cell>
          <cell r="L685">
            <v>893</v>
          </cell>
        </row>
      </sheetData>
      <sheetData sheetId="4">
        <row r="10">
          <cell r="A10">
            <v>1</v>
          </cell>
          <cell r="B10" t="str">
            <v>ABINGTON</v>
          </cell>
          <cell r="C10">
            <v>1</v>
          </cell>
          <cell r="D10">
            <v>9</v>
          </cell>
          <cell r="E10">
            <v>119.46457480476806</v>
          </cell>
          <cell r="F10">
            <v>9140.731224489797</v>
          </cell>
          <cell r="G10">
            <v>1779</v>
          </cell>
          <cell r="H10">
            <v>893</v>
          </cell>
          <cell r="I10">
            <v>21939613</v>
          </cell>
        </row>
        <row r="11">
          <cell r="A11">
            <v>2</v>
          </cell>
          <cell r="B11" t="str">
            <v>ACTON</v>
          </cell>
          <cell r="C11">
            <v>1</v>
          </cell>
          <cell r="D11">
            <v>9</v>
          </cell>
          <cell r="E11">
            <v>130.05237429755624</v>
          </cell>
          <cell r="F11">
            <v>8604.390442796755</v>
          </cell>
          <cell r="G11">
            <v>2586</v>
          </cell>
          <cell r="H11">
            <v>893</v>
          </cell>
          <cell r="I11">
            <v>26586171.4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D12">
            <v>9</v>
          </cell>
          <cell r="E12">
            <v>115.51517767524373</v>
          </cell>
          <cell r="F12">
            <v>9023.564138499587</v>
          </cell>
          <cell r="G12">
            <v>1400</v>
          </cell>
          <cell r="H12">
            <v>893</v>
          </cell>
          <cell r="I12">
            <v>12688529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12697.210000000001</v>
          </cell>
          <cell r="G13">
            <v>0</v>
          </cell>
          <cell r="H13">
            <v>893</v>
          </cell>
          <cell r="I13">
            <v>0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D14">
            <v>9</v>
          </cell>
          <cell r="E14">
            <v>116.35918186753943</v>
          </cell>
          <cell r="F14">
            <v>9550.769814064362</v>
          </cell>
          <cell r="G14">
            <v>1562</v>
          </cell>
          <cell r="H14">
            <v>893</v>
          </cell>
          <cell r="I14">
            <v>47141622.15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893</v>
          </cell>
          <cell r="I15">
            <v>0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D16">
            <v>9</v>
          </cell>
          <cell r="E16">
            <v>124.80950565069291</v>
          </cell>
          <cell r="F16">
            <v>9224.422392040644</v>
          </cell>
          <cell r="G16">
            <v>2289</v>
          </cell>
          <cell r="H16">
            <v>893</v>
          </cell>
          <cell r="I16">
            <v>28176920.2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D17">
            <v>9</v>
          </cell>
          <cell r="E17">
            <v>175.5081110358766</v>
          </cell>
          <cell r="F17">
            <v>9553.628321513002</v>
          </cell>
          <cell r="G17">
            <v>7214</v>
          </cell>
          <cell r="H17">
            <v>893</v>
          </cell>
          <cell r="I17">
            <v>21659213.25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D18">
            <v>9</v>
          </cell>
          <cell r="E18">
            <v>134.91433762586124</v>
          </cell>
          <cell r="F18">
            <v>9199.271178112962</v>
          </cell>
          <cell r="G18">
            <v>3212</v>
          </cell>
          <cell r="H18">
            <v>893</v>
          </cell>
          <cell r="I18">
            <v>76152547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D19">
            <v>9</v>
          </cell>
          <cell r="E19">
            <v>128.7342085657113</v>
          </cell>
          <cell r="F19">
            <v>9113.818186707189</v>
          </cell>
          <cell r="G19">
            <v>2619</v>
          </cell>
          <cell r="H19">
            <v>893</v>
          </cell>
          <cell r="I19">
            <v>58074261.26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893</v>
          </cell>
          <cell r="I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893</v>
          </cell>
          <cell r="I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13979.711052631583</v>
          </cell>
          <cell r="G22">
            <v>0</v>
          </cell>
          <cell r="H22">
            <v>893</v>
          </cell>
          <cell r="I22">
            <v>0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D23">
            <v>9</v>
          </cell>
          <cell r="E23">
            <v>121.97543910556776</v>
          </cell>
          <cell r="F23">
            <v>9160.338197921348</v>
          </cell>
          <cell r="G23">
            <v>2013</v>
          </cell>
          <cell r="H23">
            <v>893</v>
          </cell>
          <cell r="I23">
            <v>28252484.85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893</v>
          </cell>
          <cell r="I24">
            <v>0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D25">
            <v>9</v>
          </cell>
          <cell r="E25">
            <v>100</v>
          </cell>
          <cell r="F25">
            <v>10273.58715464251</v>
          </cell>
          <cell r="G25">
            <v>0</v>
          </cell>
          <cell r="H25">
            <v>893</v>
          </cell>
          <cell r="I25">
            <v>64200139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D26">
            <v>9</v>
          </cell>
          <cell r="E26">
            <v>119.84750039058585</v>
          </cell>
          <cell r="F26">
            <v>9236.654315525875</v>
          </cell>
          <cell r="G26">
            <v>1833</v>
          </cell>
          <cell r="H26">
            <v>893</v>
          </cell>
          <cell r="I26">
            <v>27980859.6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D27">
            <v>9</v>
          </cell>
          <cell r="E27">
            <v>141.3826197976242</v>
          </cell>
          <cell r="F27">
            <v>9622.187202166066</v>
          </cell>
          <cell r="G27">
            <v>3982</v>
          </cell>
          <cell r="H27">
            <v>893</v>
          </cell>
          <cell r="I27">
            <v>7728579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14368.840468548387</v>
          </cell>
          <cell r="G28">
            <v>0</v>
          </cell>
          <cell r="H28">
            <v>893</v>
          </cell>
          <cell r="I28">
            <v>0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D29">
            <v>9</v>
          </cell>
          <cell r="E29">
            <v>117.55038542327496</v>
          </cell>
          <cell r="F29">
            <v>9697.445551666973</v>
          </cell>
          <cell r="G29">
            <v>1702</v>
          </cell>
          <cell r="H29">
            <v>893</v>
          </cell>
          <cell r="I29">
            <v>62460806.449999996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12697.210000000001</v>
          </cell>
          <cell r="G30">
            <v>0</v>
          </cell>
          <cell r="H30">
            <v>893</v>
          </cell>
          <cell r="I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14220.18</v>
          </cell>
          <cell r="G31">
            <v>0</v>
          </cell>
          <cell r="H31">
            <v>893</v>
          </cell>
          <cell r="I31">
            <v>0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9</v>
          </cell>
          <cell r="E32">
            <v>152.06885605542666</v>
          </cell>
          <cell r="F32">
            <v>9625.806021085149</v>
          </cell>
          <cell r="G32">
            <v>5012</v>
          </cell>
          <cell r="H32">
            <v>893</v>
          </cell>
          <cell r="I32">
            <v>37959596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D33">
            <v>9</v>
          </cell>
          <cell r="E33">
            <v>106.19649934091677</v>
          </cell>
          <cell r="F33">
            <v>9074.820265691184</v>
          </cell>
          <cell r="G33">
            <v>562</v>
          </cell>
          <cell r="H33">
            <v>893</v>
          </cell>
          <cell r="I33">
            <v>25335631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D34">
            <v>9</v>
          </cell>
          <cell r="E34">
            <v>111.81331045924571</v>
          </cell>
          <cell r="F34">
            <v>9185.029580536913</v>
          </cell>
          <cell r="G34">
            <v>1085</v>
          </cell>
          <cell r="H34">
            <v>893</v>
          </cell>
          <cell r="I34">
            <v>25249941.5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D35">
            <v>9</v>
          </cell>
          <cell r="E35">
            <v>121.60654640314105</v>
          </cell>
          <cell r="F35">
            <v>8959.179554402303</v>
          </cell>
          <cell r="G35">
            <v>1936</v>
          </cell>
          <cell r="H35">
            <v>893</v>
          </cell>
          <cell r="I35">
            <v>42010692.6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9</v>
          </cell>
          <cell r="E36">
            <v>100</v>
          </cell>
          <cell r="F36">
            <v>8504.790734177215</v>
          </cell>
          <cell r="G36">
            <v>0</v>
          </cell>
          <cell r="H36">
            <v>893</v>
          </cell>
          <cell r="I36">
            <v>7819389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D37">
            <v>9</v>
          </cell>
          <cell r="E37">
            <v>217.32601755636085</v>
          </cell>
          <cell r="F37">
            <v>8510.94881094737</v>
          </cell>
          <cell r="G37">
            <v>9986</v>
          </cell>
          <cell r="H37">
            <v>893</v>
          </cell>
          <cell r="I37">
            <v>3260403.8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12697.210000000001</v>
          </cell>
          <cell r="G38">
            <v>0</v>
          </cell>
          <cell r="H38">
            <v>893</v>
          </cell>
          <cell r="I38">
            <v>0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D39">
            <v>9</v>
          </cell>
          <cell r="E39">
            <v>118.52675444142852</v>
          </cell>
          <cell r="F39">
            <v>9661.917083531469</v>
          </cell>
          <cell r="G39">
            <v>1790</v>
          </cell>
          <cell r="H39">
            <v>893</v>
          </cell>
          <cell r="I39">
            <v>49029465.4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D40">
            <v>9</v>
          </cell>
          <cell r="E40">
            <v>126.47216189932367</v>
          </cell>
          <cell r="F40">
            <v>9149.623997143355</v>
          </cell>
          <cell r="G40">
            <v>2422</v>
          </cell>
          <cell r="H40">
            <v>893</v>
          </cell>
          <cell r="I40">
            <v>67942293.6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12697.210000000003</v>
          </cell>
          <cell r="G41">
            <v>0</v>
          </cell>
          <cell r="H41">
            <v>893</v>
          </cell>
          <cell r="I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12697.210000000003</v>
          </cell>
          <cell r="G42">
            <v>0</v>
          </cell>
          <cell r="H42">
            <v>893</v>
          </cell>
          <cell r="I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893</v>
          </cell>
          <cell r="I43">
            <v>0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14</v>
          </cell>
          <cell r="E44">
            <v>114.92582617034319</v>
          </cell>
          <cell r="F44">
            <v>11852.565505762255</v>
          </cell>
          <cell r="G44">
            <v>1769</v>
          </cell>
          <cell r="H44">
            <v>893</v>
          </cell>
          <cell r="I44">
            <v>836133926.8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D45">
            <v>9</v>
          </cell>
          <cell r="E45">
            <v>126.68448770465828</v>
          </cell>
          <cell r="F45">
            <v>9312.578708941604</v>
          </cell>
          <cell r="G45">
            <v>2485</v>
          </cell>
          <cell r="H45">
            <v>893</v>
          </cell>
          <cell r="I45">
            <v>26141525</v>
          </cell>
        </row>
        <row r="46">
          <cell r="A46">
            <v>37</v>
          </cell>
          <cell r="B46" t="str">
            <v>BOXBOROUGH</v>
          </cell>
          <cell r="C46">
            <v>1</v>
          </cell>
          <cell r="D46">
            <v>9</v>
          </cell>
          <cell r="E46">
            <v>157.45435700497586</v>
          </cell>
          <cell r="F46">
            <v>9184.990752632852</v>
          </cell>
          <cell r="G46">
            <v>5277</v>
          </cell>
          <cell r="H46">
            <v>893</v>
          </cell>
          <cell r="I46">
            <v>6063624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9</v>
          </cell>
          <cell r="E47">
            <v>148.9762486852501</v>
          </cell>
          <cell r="F47">
            <v>8379.481134379263</v>
          </cell>
          <cell r="G47">
            <v>4104</v>
          </cell>
          <cell r="H47">
            <v>893</v>
          </cell>
          <cell r="I47">
            <v>9846581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D48">
            <v>9</v>
          </cell>
          <cell r="E48">
            <v>127.33838881139125</v>
          </cell>
          <cell r="F48">
            <v>8550.686711956521</v>
          </cell>
          <cell r="G48">
            <v>2338</v>
          </cell>
          <cell r="H48">
            <v>893</v>
          </cell>
          <cell r="I48">
            <v>4017158.6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D49">
            <v>9</v>
          </cell>
          <cell r="E49">
            <v>115.66993700348182</v>
          </cell>
          <cell r="F49">
            <v>9255.408374779629</v>
          </cell>
          <cell r="G49">
            <v>1450</v>
          </cell>
          <cell r="H49">
            <v>893</v>
          </cell>
          <cell r="I49">
            <v>58469158.8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D50">
            <v>9</v>
          </cell>
          <cell r="E50">
            <v>181.4253570605101</v>
          </cell>
          <cell r="F50">
            <v>9008.819430379746</v>
          </cell>
          <cell r="G50">
            <v>7335</v>
          </cell>
          <cell r="H50">
            <v>893</v>
          </cell>
          <cell r="I50">
            <v>7860102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12697.210000000001</v>
          </cell>
          <cell r="G51">
            <v>0</v>
          </cell>
          <cell r="H51">
            <v>893</v>
          </cell>
          <cell r="I51">
            <v>0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D52">
            <v>9</v>
          </cell>
          <cell r="E52">
            <v>135.7625174303342</v>
          </cell>
          <cell r="F52">
            <v>8788.139598662206</v>
          </cell>
          <cell r="G52">
            <v>3143</v>
          </cell>
          <cell r="H52">
            <v>893</v>
          </cell>
          <cell r="I52">
            <v>3648501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14</v>
          </cell>
          <cell r="E53">
            <v>100</v>
          </cell>
          <cell r="F53">
            <v>11037.545565269824</v>
          </cell>
          <cell r="G53">
            <v>0</v>
          </cell>
          <cell r="H53">
            <v>893</v>
          </cell>
          <cell r="I53">
            <v>182274579.69504318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D54">
            <v>9</v>
          </cell>
          <cell r="E54">
            <v>132.29127426876457</v>
          </cell>
          <cell r="F54">
            <v>9399.94187022901</v>
          </cell>
          <cell r="G54">
            <v>3035</v>
          </cell>
          <cell r="H54">
            <v>893</v>
          </cell>
          <cell r="I54">
            <v>3214110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9</v>
          </cell>
          <cell r="E55">
            <v>166.04491072418494</v>
          </cell>
          <cell r="F55">
            <v>9388.606397734302</v>
          </cell>
          <cell r="G55">
            <v>6201</v>
          </cell>
          <cell r="H55">
            <v>893</v>
          </cell>
          <cell r="I55">
            <v>102522896.6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893</v>
          </cell>
          <cell r="I56">
            <v>0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D57">
            <v>9</v>
          </cell>
          <cell r="E57">
            <v>146.293340028646</v>
          </cell>
          <cell r="F57">
            <v>9344.874291323775</v>
          </cell>
          <cell r="G57">
            <v>4326</v>
          </cell>
          <cell r="H57">
            <v>893</v>
          </cell>
          <cell r="I57">
            <v>52428616.5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D58">
            <v>9</v>
          </cell>
          <cell r="E58">
            <v>220.8912376306757</v>
          </cell>
          <cell r="F58">
            <v>11059.356748988115</v>
          </cell>
          <cell r="G58">
            <v>13370</v>
          </cell>
          <cell r="H58">
            <v>893</v>
          </cell>
          <cell r="I58">
            <v>158108004.5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D59">
            <v>9</v>
          </cell>
          <cell r="E59">
            <v>129.9226001827283</v>
          </cell>
          <cell r="F59">
            <v>9279.242478234733</v>
          </cell>
          <cell r="G59">
            <v>2777</v>
          </cell>
          <cell r="H59">
            <v>893</v>
          </cell>
          <cell r="I59">
            <v>38887269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9</v>
          </cell>
          <cell r="E60">
            <v>182.46159879207175</v>
          </cell>
          <cell r="F60">
            <v>8352.94008229665</v>
          </cell>
          <cell r="G60">
            <v>6888</v>
          </cell>
          <cell r="H60">
            <v>893</v>
          </cell>
          <cell r="I60">
            <v>10180644.25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D61">
            <v>9</v>
          </cell>
          <cell r="E61">
            <v>122.53281126118975</v>
          </cell>
          <cell r="F61">
            <v>9267.308280335757</v>
          </cell>
          <cell r="G61">
            <v>2088</v>
          </cell>
          <cell r="H61">
            <v>893</v>
          </cell>
          <cell r="I61">
            <v>20546347.75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12697.21</v>
          </cell>
          <cell r="G62">
            <v>0</v>
          </cell>
          <cell r="H62">
            <v>893</v>
          </cell>
          <cell r="I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12697.210000000001</v>
          </cell>
          <cell r="G63">
            <v>0</v>
          </cell>
          <cell r="H63">
            <v>893</v>
          </cell>
          <cell r="I63">
            <v>0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213.9996609404287</v>
          </cell>
          <cell r="F64">
            <v>0</v>
          </cell>
          <cell r="G64">
            <v>0</v>
          </cell>
          <cell r="H64">
            <v>893</v>
          </cell>
          <cell r="I64">
            <v>10317377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D65">
            <v>9</v>
          </cell>
          <cell r="E65">
            <v>115.5617002450151</v>
          </cell>
          <cell r="F65">
            <v>9033.908955074627</v>
          </cell>
          <cell r="G65">
            <v>1406</v>
          </cell>
          <cell r="H65">
            <v>893</v>
          </cell>
          <cell r="I65">
            <v>55418196.2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14</v>
          </cell>
          <cell r="E66">
            <v>100</v>
          </cell>
          <cell r="F66">
            <v>11368.851372714114</v>
          </cell>
          <cell r="G66">
            <v>0</v>
          </cell>
          <cell r="H66">
            <v>893</v>
          </cell>
          <cell r="I66">
            <v>67609065.2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13915.586000000001</v>
          </cell>
          <cell r="G67">
            <v>0</v>
          </cell>
          <cell r="H67">
            <v>893</v>
          </cell>
          <cell r="I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14321.711333333335</v>
          </cell>
          <cell r="G68">
            <v>0</v>
          </cell>
          <cell r="H68">
            <v>893</v>
          </cell>
          <cell r="I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13804.824545454547</v>
          </cell>
          <cell r="G69">
            <v>0</v>
          </cell>
          <cell r="H69">
            <v>893</v>
          </cell>
          <cell r="I69">
            <v>0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14</v>
          </cell>
          <cell r="E70">
            <v>101.6039306660703</v>
          </cell>
          <cell r="F70">
            <v>10761.733878709676</v>
          </cell>
          <cell r="G70">
            <v>173</v>
          </cell>
          <cell r="H70">
            <v>893</v>
          </cell>
          <cell r="I70">
            <v>84836444.3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893</v>
          </cell>
          <cell r="I71">
            <v>0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D72">
            <v>9</v>
          </cell>
          <cell r="E72">
            <v>105.41702134062669</v>
          </cell>
          <cell r="F72">
            <v>9306.61446902655</v>
          </cell>
          <cell r="G72">
            <v>504</v>
          </cell>
          <cell r="H72">
            <v>893</v>
          </cell>
          <cell r="I72">
            <v>2299532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D73">
            <v>9</v>
          </cell>
          <cell r="E73">
            <v>100</v>
          </cell>
          <cell r="F73">
            <v>10204.214144736843</v>
          </cell>
          <cell r="G73">
            <v>0</v>
          </cell>
          <cell r="H73">
            <v>893</v>
          </cell>
          <cell r="I73">
            <v>20709967.686486486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9</v>
          </cell>
          <cell r="E74">
            <v>141.52681088597518</v>
          </cell>
          <cell r="F74">
            <v>8659.655536357433</v>
          </cell>
          <cell r="G74">
            <v>3596</v>
          </cell>
          <cell r="H74">
            <v>893</v>
          </cell>
          <cell r="I74">
            <v>18157082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893</v>
          </cell>
          <cell r="I75">
            <v>0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9</v>
          </cell>
          <cell r="E76">
            <v>189.27908715675468</v>
          </cell>
          <cell r="F76">
            <v>8653.973865984251</v>
          </cell>
          <cell r="G76">
            <v>7726</v>
          </cell>
          <cell r="H76">
            <v>893</v>
          </cell>
          <cell r="I76">
            <v>30701565.5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D77">
            <v>9</v>
          </cell>
          <cell r="E77">
            <v>149.93104686217808</v>
          </cell>
          <cell r="F77">
            <v>8898.786812499999</v>
          </cell>
          <cell r="G77">
            <v>4443</v>
          </cell>
          <cell r="H77">
            <v>893</v>
          </cell>
          <cell r="I77">
            <v>1931267.55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14912.439090909093</v>
          </cell>
          <cell r="G78">
            <v>0</v>
          </cell>
          <cell r="H78">
            <v>893</v>
          </cell>
          <cell r="I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13979.711052631583</v>
          </cell>
          <cell r="G79">
            <v>0</v>
          </cell>
          <cell r="H79">
            <v>893</v>
          </cell>
          <cell r="I79">
            <v>0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D80">
            <v>9</v>
          </cell>
          <cell r="E80">
            <v>130.4679087163188</v>
          </cell>
          <cell r="F80">
            <v>9098.450961956521</v>
          </cell>
          <cell r="G80">
            <v>2772</v>
          </cell>
          <cell r="H80">
            <v>893</v>
          </cell>
          <cell r="I80">
            <v>45363637.4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D81">
            <v>9</v>
          </cell>
          <cell r="E81">
            <v>106.06762272578972</v>
          </cell>
          <cell r="F81">
            <v>9179.291157731157</v>
          </cell>
          <cell r="G81">
            <v>557</v>
          </cell>
          <cell r="H81">
            <v>893</v>
          </cell>
          <cell r="I81">
            <v>37702949.4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D82">
            <v>9</v>
          </cell>
          <cell r="E82">
            <v>150.6383477842169</v>
          </cell>
          <cell r="F82">
            <v>9552.405709394268</v>
          </cell>
          <cell r="G82">
            <v>4837</v>
          </cell>
          <cell r="H82">
            <v>893</v>
          </cell>
          <cell r="I82">
            <v>40492655.6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D83">
            <v>9</v>
          </cell>
          <cell r="E83">
            <v>131.6521007201146</v>
          </cell>
          <cell r="F83">
            <v>8912.283584415583</v>
          </cell>
          <cell r="G83">
            <v>2821</v>
          </cell>
          <cell r="H83">
            <v>893</v>
          </cell>
          <cell r="I83">
            <v>4592156.4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893</v>
          </cell>
          <cell r="I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893</v>
          </cell>
          <cell r="I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D86">
            <v>9</v>
          </cell>
          <cell r="E86">
            <v>101.68938156824422</v>
          </cell>
          <cell r="F86">
            <v>8983.333581806695</v>
          </cell>
          <cell r="G86">
            <v>152</v>
          </cell>
          <cell r="H86">
            <v>893</v>
          </cell>
          <cell r="I86">
            <v>14434488</v>
          </cell>
        </row>
        <row r="87">
          <cell r="A87">
            <v>78</v>
          </cell>
          <cell r="B87" t="str">
            <v>DOVER</v>
          </cell>
          <cell r="C87">
            <v>1</v>
          </cell>
          <cell r="D87">
            <v>9</v>
          </cell>
          <cell r="E87">
            <v>185.30332338983482</v>
          </cell>
          <cell r="F87">
            <v>8627.656731242829</v>
          </cell>
          <cell r="G87">
            <v>7360</v>
          </cell>
          <cell r="H87">
            <v>893</v>
          </cell>
          <cell r="I87">
            <v>9582480</v>
          </cell>
        </row>
        <row r="88">
          <cell r="A88">
            <v>79</v>
          </cell>
          <cell r="B88" t="str">
            <v>DRACUT</v>
          </cell>
          <cell r="C88">
            <v>1</v>
          </cell>
          <cell r="D88">
            <v>9</v>
          </cell>
          <cell r="E88">
            <v>100.71401590674833</v>
          </cell>
          <cell r="F88">
            <v>8984.553163392191</v>
          </cell>
          <cell r="G88">
            <v>64</v>
          </cell>
          <cell r="H88">
            <v>893</v>
          </cell>
          <cell r="I88">
            <v>36449691.75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893</v>
          </cell>
          <cell r="I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12697.210000000001</v>
          </cell>
          <cell r="G90">
            <v>0</v>
          </cell>
          <cell r="H90">
            <v>893</v>
          </cell>
          <cell r="I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  <cell r="D91">
            <v>9</v>
          </cell>
          <cell r="E91">
            <v>120.35571456410301</v>
          </cell>
          <cell r="F91">
            <v>8844.702926136219</v>
          </cell>
          <cell r="G91">
            <v>1800</v>
          </cell>
          <cell r="H91">
            <v>893</v>
          </cell>
          <cell r="I91">
            <v>33248817.7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  <cell r="D92">
            <v>9</v>
          </cell>
          <cell r="E92">
            <v>103.9429002663079</v>
          </cell>
          <cell r="F92">
            <v>8987.057889699181</v>
          </cell>
          <cell r="G92">
            <v>354</v>
          </cell>
          <cell r="H92">
            <v>893</v>
          </cell>
          <cell r="I92">
            <v>20566915.4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14437.747142857144</v>
          </cell>
          <cell r="G93">
            <v>0</v>
          </cell>
          <cell r="H93">
            <v>893</v>
          </cell>
          <cell r="I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  <cell r="D94">
            <v>9</v>
          </cell>
          <cell r="E94">
            <v>221.81204125616793</v>
          </cell>
          <cell r="F94">
            <v>9213.130092592592</v>
          </cell>
          <cell r="G94">
            <v>11223</v>
          </cell>
          <cell r="H94">
            <v>893</v>
          </cell>
          <cell r="I94">
            <v>4489462</v>
          </cell>
        </row>
        <row r="95">
          <cell r="A95">
            <v>86</v>
          </cell>
          <cell r="B95" t="str">
            <v>EASTHAMPTON</v>
          </cell>
          <cell r="C95">
            <v>1</v>
          </cell>
          <cell r="D95">
            <v>9</v>
          </cell>
          <cell r="E95">
            <v>111.72498735636887</v>
          </cell>
          <cell r="F95">
            <v>9658.19246001103</v>
          </cell>
          <cell r="G95">
            <v>1132</v>
          </cell>
          <cell r="H95">
            <v>893</v>
          </cell>
          <cell r="I95">
            <v>18918667.6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  <cell r="D96">
            <v>9</v>
          </cell>
          <cell r="E96">
            <v>122.88677371812223</v>
          </cell>
          <cell r="F96">
            <v>8965.549098805644</v>
          </cell>
          <cell r="G96">
            <v>2052</v>
          </cell>
          <cell r="H96">
            <v>893</v>
          </cell>
          <cell r="I96">
            <v>31197957</v>
          </cell>
        </row>
        <row r="97">
          <cell r="A97">
            <v>88</v>
          </cell>
          <cell r="B97" t="str">
            <v>EASTON</v>
          </cell>
          <cell r="C97">
            <v>1</v>
          </cell>
          <cell r="D97">
            <v>9</v>
          </cell>
          <cell r="E97">
            <v>117.27573746016604</v>
          </cell>
          <cell r="F97">
            <v>8823.226378579004</v>
          </cell>
          <cell r="G97">
            <v>1524</v>
          </cell>
          <cell r="H97">
            <v>893</v>
          </cell>
          <cell r="I97">
            <v>38886490</v>
          </cell>
        </row>
        <row r="98">
          <cell r="A98">
            <v>89</v>
          </cell>
          <cell r="B98" t="str">
            <v>EDGARTOWN</v>
          </cell>
          <cell r="C98">
            <v>1</v>
          </cell>
          <cell r="D98">
            <v>9</v>
          </cell>
          <cell r="E98">
            <v>243.60760108815165</v>
          </cell>
          <cell r="F98">
            <v>9034.045870646765</v>
          </cell>
          <cell r="G98">
            <v>12974</v>
          </cell>
          <cell r="H98">
            <v>893</v>
          </cell>
          <cell r="I98">
            <v>8315901.5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893</v>
          </cell>
          <cell r="I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  <cell r="D100">
            <v>9</v>
          </cell>
          <cell r="E100">
            <v>158.08909651941644</v>
          </cell>
          <cell r="F100">
            <v>9249.400988142292</v>
          </cell>
          <cell r="G100">
            <v>5373</v>
          </cell>
          <cell r="H100">
            <v>893</v>
          </cell>
          <cell r="I100">
            <v>4081555.75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893</v>
          </cell>
          <cell r="I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14</v>
          </cell>
          <cell r="E102">
            <v>100.1505486935086</v>
          </cell>
          <cell r="F102">
            <v>11395.006685725855</v>
          </cell>
          <cell r="G102">
            <v>17</v>
          </cell>
          <cell r="H102">
            <v>893</v>
          </cell>
          <cell r="I102">
            <v>76385097.2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9</v>
          </cell>
          <cell r="E103">
            <v>114.38295074915091</v>
          </cell>
          <cell r="F103">
            <v>9393.739542518837</v>
          </cell>
          <cell r="G103">
            <v>1351</v>
          </cell>
          <cell r="H103">
            <v>893</v>
          </cell>
          <cell r="I103">
            <v>20302813.75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14</v>
          </cell>
          <cell r="E104">
            <v>100.05986622803944</v>
          </cell>
          <cell r="F104">
            <v>11122.770935700124</v>
          </cell>
          <cell r="G104">
            <v>7</v>
          </cell>
          <cell r="H104">
            <v>893</v>
          </cell>
          <cell r="I104">
            <v>117210959.65</v>
          </cell>
        </row>
        <row r="105">
          <cell r="A105">
            <v>96</v>
          </cell>
          <cell r="B105" t="str">
            <v>FALMOUTH</v>
          </cell>
          <cell r="C105">
            <v>1</v>
          </cell>
          <cell r="D105">
            <v>9</v>
          </cell>
          <cell r="E105">
            <v>146.01408271695118</v>
          </cell>
          <cell r="F105">
            <v>9260.062942334738</v>
          </cell>
          <cell r="G105">
            <v>4261</v>
          </cell>
          <cell r="H105">
            <v>893</v>
          </cell>
          <cell r="I105">
            <v>49856660.2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14</v>
          </cell>
          <cell r="E106">
            <v>100</v>
          </cell>
          <cell r="F106">
            <v>10817.114955719557</v>
          </cell>
          <cell r="G106">
            <v>0</v>
          </cell>
          <cell r="H106">
            <v>893</v>
          </cell>
          <cell r="I106">
            <v>58430700.85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9</v>
          </cell>
          <cell r="E107">
            <v>143.56287764432497</v>
          </cell>
          <cell r="F107">
            <v>9803.889876543208</v>
          </cell>
          <cell r="G107">
            <v>4271</v>
          </cell>
          <cell r="H107">
            <v>893</v>
          </cell>
          <cell r="I107">
            <v>1180490.9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  <cell r="D108">
            <v>9</v>
          </cell>
          <cell r="E108">
            <v>131.54340152980842</v>
          </cell>
          <cell r="F108">
            <v>9234.268905145316</v>
          </cell>
          <cell r="G108">
            <v>2913</v>
          </cell>
          <cell r="H108">
            <v>893</v>
          </cell>
          <cell r="I108">
            <v>34526776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  <cell r="D109">
            <v>9</v>
          </cell>
          <cell r="E109">
            <v>138.59864628684042</v>
          </cell>
          <cell r="F109">
            <v>10400.032824533988</v>
          </cell>
          <cell r="G109">
            <v>4014</v>
          </cell>
          <cell r="H109">
            <v>893</v>
          </cell>
          <cell r="I109">
            <v>121745693.55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  <cell r="D110">
            <v>9</v>
          </cell>
          <cell r="E110">
            <v>107.8348750790026</v>
          </cell>
          <cell r="F110">
            <v>8999.273260277427</v>
          </cell>
          <cell r="G110">
            <v>705</v>
          </cell>
          <cell r="H110">
            <v>893</v>
          </cell>
          <cell r="I110">
            <v>60892024.4</v>
          </cell>
        </row>
        <row r="111">
          <cell r="A111">
            <v>102</v>
          </cell>
          <cell r="B111" t="str">
            <v>FREETOWN</v>
          </cell>
          <cell r="C111">
            <v>1</v>
          </cell>
          <cell r="D111">
            <v>14</v>
          </cell>
          <cell r="E111">
            <v>111.3472854394252</v>
          </cell>
          <cell r="F111">
            <v>13780.210888888889</v>
          </cell>
          <cell r="G111">
            <v>1564</v>
          </cell>
          <cell r="H111">
            <v>893</v>
          </cell>
          <cell r="I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9</v>
          </cell>
          <cell r="E112">
            <v>100.61390081836</v>
          </cell>
          <cell r="F112">
            <v>10174.62451417004</v>
          </cell>
          <cell r="G112">
            <v>62</v>
          </cell>
          <cell r="H112">
            <v>893</v>
          </cell>
          <cell r="I112">
            <v>25232348.74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893</v>
          </cell>
          <cell r="I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9</v>
          </cell>
          <cell r="E114">
            <v>100.95793266830853</v>
          </cell>
          <cell r="F114">
            <v>8706.54213410703</v>
          </cell>
          <cell r="G114">
            <v>83</v>
          </cell>
          <cell r="H114">
            <v>893</v>
          </cell>
          <cell r="I114">
            <v>13517227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893</v>
          </cell>
          <cell r="I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9</v>
          </cell>
          <cell r="E116">
            <v>120.6800197320544</v>
          </cell>
          <cell r="F116">
            <v>10201.808661497249</v>
          </cell>
          <cell r="G116">
            <v>2110</v>
          </cell>
          <cell r="H116">
            <v>893</v>
          </cell>
          <cell r="I116">
            <v>42753902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14571.634615384615</v>
          </cell>
          <cell r="G117">
            <v>0</v>
          </cell>
          <cell r="H117">
            <v>893</v>
          </cell>
          <cell r="I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8777.9225</v>
          </cell>
          <cell r="G118">
            <v>0</v>
          </cell>
          <cell r="H118">
            <v>893</v>
          </cell>
          <cell r="I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  <cell r="D119">
            <v>9</v>
          </cell>
          <cell r="E119">
            <v>105.17072542855715</v>
          </cell>
          <cell r="F119">
            <v>8766.013643979057</v>
          </cell>
          <cell r="G119">
            <v>453</v>
          </cell>
          <cell r="H119">
            <v>893</v>
          </cell>
          <cell r="I119">
            <v>25924388.2</v>
          </cell>
        </row>
        <row r="120">
          <cell r="A120">
            <v>111</v>
          </cell>
          <cell r="B120" t="str">
            <v>GRANBY</v>
          </cell>
          <cell r="C120">
            <v>1</v>
          </cell>
          <cell r="D120">
            <v>9</v>
          </cell>
          <cell r="E120">
            <v>105.64539949804698</v>
          </cell>
          <cell r="F120">
            <v>9187.201219512197</v>
          </cell>
          <cell r="G120">
            <v>519</v>
          </cell>
          <cell r="H120">
            <v>893</v>
          </cell>
          <cell r="I120">
            <v>9470349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145.9071241148171</v>
          </cell>
          <cell r="F121">
            <v>0</v>
          </cell>
          <cell r="G121">
            <v>0</v>
          </cell>
          <cell r="H121">
            <v>893</v>
          </cell>
          <cell r="I121">
            <v>3170460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893</v>
          </cell>
          <cell r="I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14</v>
          </cell>
          <cell r="E123">
            <v>119.71725945762716</v>
          </cell>
          <cell r="F123">
            <v>10006.612460838809</v>
          </cell>
          <cell r="G123">
            <v>1973</v>
          </cell>
          <cell r="H123">
            <v>893</v>
          </cell>
          <cell r="I123">
            <v>24219703.3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13020.859919999999</v>
          </cell>
          <cell r="G124">
            <v>0</v>
          </cell>
          <cell r="H124">
            <v>893</v>
          </cell>
          <cell r="I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893</v>
          </cell>
          <cell r="I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  <cell r="D126">
            <v>9</v>
          </cell>
          <cell r="E126">
            <v>116.2824245793208</v>
          </cell>
          <cell r="F126">
            <v>9287.65496941896</v>
          </cell>
          <cell r="G126">
            <v>1512</v>
          </cell>
          <cell r="H126">
            <v>893</v>
          </cell>
          <cell r="I126">
            <v>6950976.8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9</v>
          </cell>
          <cell r="E127">
            <v>117.41418069356374</v>
          </cell>
          <cell r="F127">
            <v>8477.571838709677</v>
          </cell>
          <cell r="G127">
            <v>1476</v>
          </cell>
          <cell r="H127">
            <v>893</v>
          </cell>
          <cell r="I127">
            <v>6579057.97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893</v>
          </cell>
          <cell r="I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893</v>
          </cell>
          <cell r="I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9</v>
          </cell>
          <cell r="E130">
            <v>124.97820629994705</v>
          </cell>
          <cell r="F130">
            <v>8794.438762886595</v>
          </cell>
          <cell r="G130">
            <v>2197</v>
          </cell>
          <cell r="H130">
            <v>893</v>
          </cell>
          <cell r="I130">
            <v>996423</v>
          </cell>
        </row>
        <row r="131">
          <cell r="A131">
            <v>122</v>
          </cell>
          <cell r="B131" t="str">
            <v>HANOVER</v>
          </cell>
          <cell r="C131">
            <v>1</v>
          </cell>
          <cell r="D131">
            <v>9</v>
          </cell>
          <cell r="E131">
            <v>115.93808833114065</v>
          </cell>
          <cell r="F131">
            <v>8834.178061502453</v>
          </cell>
          <cell r="G131">
            <v>1408</v>
          </cell>
          <cell r="H131">
            <v>893</v>
          </cell>
          <cell r="I131">
            <v>27016529.55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12697.21</v>
          </cell>
          <cell r="G132">
            <v>0</v>
          </cell>
          <cell r="H132">
            <v>893</v>
          </cell>
          <cell r="I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893</v>
          </cell>
          <cell r="I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  <cell r="D134">
            <v>9</v>
          </cell>
          <cell r="E134">
            <v>132.2037078451868</v>
          </cell>
          <cell r="F134">
            <v>8939.018794826974</v>
          </cell>
          <cell r="G134">
            <v>2879</v>
          </cell>
          <cell r="H134">
            <v>893</v>
          </cell>
          <cell r="I134">
            <v>13884678.6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  <cell r="E135">
            <v>154.4846361104782</v>
          </cell>
          <cell r="F135">
            <v>0</v>
          </cell>
          <cell r="G135">
            <v>0</v>
          </cell>
          <cell r="H135">
            <v>893</v>
          </cell>
          <cell r="I135">
            <v>19539838.5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  <cell r="D136">
            <v>9</v>
          </cell>
          <cell r="E136">
            <v>137.8753362819128</v>
          </cell>
          <cell r="F136">
            <v>9241.6678551532</v>
          </cell>
          <cell r="G136">
            <v>3500</v>
          </cell>
          <cell r="H136">
            <v>893</v>
          </cell>
          <cell r="I136">
            <v>4584604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14</v>
          </cell>
          <cell r="E137">
            <v>100.36942050886024</v>
          </cell>
          <cell r="F137">
            <v>9974.13022724338</v>
          </cell>
          <cell r="G137">
            <v>37</v>
          </cell>
          <cell r="H137">
            <v>893</v>
          </cell>
          <cell r="I137">
            <v>77521653.65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12697.210000000001</v>
          </cell>
          <cell r="G138">
            <v>0</v>
          </cell>
          <cell r="H138">
            <v>893</v>
          </cell>
          <cell r="I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893</v>
          </cell>
          <cell r="I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  <cell r="D140">
            <v>9</v>
          </cell>
          <cell r="E140">
            <v>117.13986625544793</v>
          </cell>
          <cell r="F140">
            <v>8850.884505580532</v>
          </cell>
          <cell r="G140">
            <v>1517</v>
          </cell>
          <cell r="H140">
            <v>893</v>
          </cell>
          <cell r="I140">
            <v>42041742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14727.83666666667</v>
          </cell>
          <cell r="G141">
            <v>0</v>
          </cell>
          <cell r="H141">
            <v>893</v>
          </cell>
          <cell r="I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  <cell r="D142">
            <v>9</v>
          </cell>
          <cell r="E142">
            <v>118.46831544589675</v>
          </cell>
          <cell r="F142">
            <v>9845.187359948099</v>
          </cell>
          <cell r="G142">
            <v>1818</v>
          </cell>
          <cell r="H142">
            <v>893</v>
          </cell>
          <cell r="I142">
            <v>13925081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893</v>
          </cell>
          <cell r="I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9</v>
          </cell>
          <cell r="E144">
            <v>127.82274405183855</v>
          </cell>
          <cell r="F144">
            <v>9432.746737967915</v>
          </cell>
          <cell r="G144">
            <v>2624</v>
          </cell>
          <cell r="H144">
            <v>893</v>
          </cell>
          <cell r="I144">
            <v>2489187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  <cell r="D145">
            <v>9</v>
          </cell>
          <cell r="E145">
            <v>124.23152715862915</v>
          </cell>
          <cell r="F145">
            <v>9117.32647056322</v>
          </cell>
          <cell r="G145">
            <v>2209</v>
          </cell>
          <cell r="H145">
            <v>893</v>
          </cell>
          <cell r="I145">
            <v>29815308.25</v>
          </cell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14</v>
          </cell>
          <cell r="E146">
            <v>104.00767098118493</v>
          </cell>
          <cell r="F146">
            <v>11692.274990337446</v>
          </cell>
          <cell r="G146">
            <v>469</v>
          </cell>
          <cell r="H146">
            <v>893</v>
          </cell>
          <cell r="I146">
            <v>81995625.85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9</v>
          </cell>
          <cell r="E147">
            <v>117.41009627059087</v>
          </cell>
          <cell r="F147">
            <v>9178.328025513512</v>
          </cell>
          <cell r="G147">
            <v>1598</v>
          </cell>
          <cell r="H147">
            <v>893</v>
          </cell>
          <cell r="I147">
            <v>11478800.8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  <cell r="D148">
            <v>9</v>
          </cell>
          <cell r="E148">
            <v>124.96834066573466</v>
          </cell>
          <cell r="F148">
            <v>9323.055332160953</v>
          </cell>
          <cell r="G148">
            <v>2328</v>
          </cell>
          <cell r="H148">
            <v>893</v>
          </cell>
          <cell r="I148">
            <v>38359269.3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893</v>
          </cell>
          <cell r="I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  <cell r="D150">
            <v>9</v>
          </cell>
          <cell r="E150">
            <v>141.60765068531865</v>
          </cell>
          <cell r="F150">
            <v>9704.755469669688</v>
          </cell>
          <cell r="G150">
            <v>4038</v>
          </cell>
          <cell r="H150">
            <v>893</v>
          </cell>
          <cell r="I150">
            <v>38877213.1</v>
          </cell>
        </row>
        <row r="151">
          <cell r="A151">
            <v>142</v>
          </cell>
          <cell r="B151" t="str">
            <v>HULL</v>
          </cell>
          <cell r="C151">
            <v>1</v>
          </cell>
          <cell r="D151">
            <v>9</v>
          </cell>
          <cell r="E151">
            <v>134.7114551933544</v>
          </cell>
          <cell r="F151">
            <v>9790.399816756755</v>
          </cell>
          <cell r="G151">
            <v>3398</v>
          </cell>
          <cell r="H151">
            <v>893</v>
          </cell>
          <cell r="I151">
            <v>15570237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14089.639714285713</v>
          </cell>
          <cell r="G152">
            <v>0</v>
          </cell>
          <cell r="H152">
            <v>893</v>
          </cell>
          <cell r="I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  <cell r="D153">
            <v>9</v>
          </cell>
          <cell r="E153">
            <v>117.24360305570707</v>
          </cell>
          <cell r="F153">
            <v>9155.117332350823</v>
          </cell>
          <cell r="G153">
            <v>1579</v>
          </cell>
          <cell r="H153">
            <v>893</v>
          </cell>
          <cell r="I153">
            <v>20721993.4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  <cell r="D154">
            <v>9</v>
          </cell>
          <cell r="E154">
            <v>108.60610482799822</v>
          </cell>
          <cell r="F154">
            <v>8720.068889557962</v>
          </cell>
          <cell r="G154">
            <v>750</v>
          </cell>
          <cell r="H154">
            <v>893</v>
          </cell>
          <cell r="I154">
            <v>11674730.07</v>
          </cell>
        </row>
        <row r="155">
          <cell r="A155">
            <v>146</v>
          </cell>
          <cell r="B155" t="str">
            <v>LAKEVILLE</v>
          </cell>
          <cell r="C155">
            <v>1</v>
          </cell>
          <cell r="D155">
            <v>9</v>
          </cell>
          <cell r="E155">
            <v>100</v>
          </cell>
          <cell r="F155">
            <v>14571.634615384615</v>
          </cell>
          <cell r="G155">
            <v>0</v>
          </cell>
          <cell r="H155">
            <v>893</v>
          </cell>
          <cell r="I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893</v>
          </cell>
          <cell r="I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  <cell r="D157">
            <v>9</v>
          </cell>
          <cell r="E157">
            <v>145.19342770958522</v>
          </cell>
          <cell r="F157">
            <v>9300.936516393442</v>
          </cell>
          <cell r="G157">
            <v>4203</v>
          </cell>
          <cell r="H157">
            <v>893</v>
          </cell>
          <cell r="I157">
            <v>3390924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14</v>
          </cell>
          <cell r="E158">
            <v>100</v>
          </cell>
          <cell r="F158">
            <v>11548.976316936718</v>
          </cell>
          <cell r="G158">
            <v>0</v>
          </cell>
          <cell r="H158">
            <v>893</v>
          </cell>
          <cell r="I158">
            <v>156029425.4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9</v>
          </cell>
          <cell r="E159">
            <v>140.16284813025547</v>
          </cell>
          <cell r="F159">
            <v>9776.62783933518</v>
          </cell>
          <cell r="G159">
            <v>3927</v>
          </cell>
          <cell r="H159">
            <v>893</v>
          </cell>
          <cell r="I159">
            <v>10102162.8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  <cell r="D160">
            <v>9</v>
          </cell>
          <cell r="E160">
            <v>100.78290268660793</v>
          </cell>
          <cell r="F160">
            <v>9597.655848623854</v>
          </cell>
          <cell r="G160">
            <v>75</v>
          </cell>
          <cell r="H160">
            <v>893</v>
          </cell>
          <cell r="I160">
            <v>17129418.5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9</v>
          </cell>
          <cell r="E161">
            <v>185.4663671240859</v>
          </cell>
          <cell r="F161">
            <v>9336.18003220612</v>
          </cell>
          <cell r="G161">
            <v>7979</v>
          </cell>
          <cell r="H161">
            <v>893</v>
          </cell>
          <cell r="I161">
            <v>10921631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  <cell r="D162">
            <v>9</v>
          </cell>
          <cell r="E162">
            <v>100.61794146119338</v>
          </cell>
          <cell r="F162">
            <v>10391.681552182756</v>
          </cell>
          <cell r="G162">
            <v>64</v>
          </cell>
          <cell r="H162">
            <v>893</v>
          </cell>
          <cell r="I162">
            <v>66604704.8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9</v>
          </cell>
          <cell r="E163">
            <v>191.7718223549569</v>
          </cell>
          <cell r="F163">
            <v>9022.157142857144</v>
          </cell>
          <cell r="G163">
            <v>8280</v>
          </cell>
          <cell r="H163">
            <v>893</v>
          </cell>
          <cell r="I163">
            <v>2178700.25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9</v>
          </cell>
          <cell r="E164">
            <v>158.04204456511565</v>
          </cell>
          <cell r="F164">
            <v>9369.331704307886</v>
          </cell>
          <cell r="G164">
            <v>5438</v>
          </cell>
          <cell r="H164">
            <v>893</v>
          </cell>
          <cell r="I164">
            <v>97879313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893</v>
          </cell>
          <cell r="I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  <cell r="D166">
            <v>9</v>
          </cell>
          <cell r="E166">
            <v>208.71445547220046</v>
          </cell>
          <cell r="F166">
            <v>8834.153471954396</v>
          </cell>
          <cell r="G166">
            <v>9604</v>
          </cell>
          <cell r="H166">
            <v>893</v>
          </cell>
          <cell r="I166">
            <v>11871151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  <cell r="D167">
            <v>9</v>
          </cell>
          <cell r="E167">
            <v>131.32767968636745</v>
          </cell>
          <cell r="F167">
            <v>9058.924800050763</v>
          </cell>
          <cell r="G167">
            <v>2838</v>
          </cell>
          <cell r="H167">
            <v>893</v>
          </cell>
          <cell r="I167">
            <v>18780415.2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  <cell r="D168">
            <v>9</v>
          </cell>
          <cell r="E168">
            <v>137.52306871110406</v>
          </cell>
          <cell r="F168">
            <v>8757.42585205669</v>
          </cell>
          <cell r="G168">
            <v>3286</v>
          </cell>
          <cell r="H168">
            <v>893</v>
          </cell>
          <cell r="I168">
            <v>35866638.1</v>
          </cell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14</v>
          </cell>
          <cell r="E169">
            <v>100</v>
          </cell>
          <cell r="F169">
            <v>11495.693236970848</v>
          </cell>
          <cell r="G169">
            <v>0</v>
          </cell>
          <cell r="H169">
            <v>893</v>
          </cell>
          <cell r="I169">
            <v>163452188.8</v>
          </cell>
        </row>
        <row r="170">
          <cell r="A170">
            <v>161</v>
          </cell>
          <cell r="B170" t="str">
            <v>LUDLOW</v>
          </cell>
          <cell r="C170">
            <v>1</v>
          </cell>
          <cell r="D170">
            <v>9</v>
          </cell>
          <cell r="E170">
            <v>115.97942112408074</v>
          </cell>
          <cell r="F170">
            <v>9569.666886164625</v>
          </cell>
          <cell r="G170">
            <v>1529</v>
          </cell>
          <cell r="H170">
            <v>893</v>
          </cell>
          <cell r="I170">
            <v>31965978.65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  <cell r="D171">
            <v>9</v>
          </cell>
          <cell r="E171">
            <v>119.29960625840152</v>
          </cell>
          <cell r="F171">
            <v>8771.868177914108</v>
          </cell>
          <cell r="G171">
            <v>1693</v>
          </cell>
          <cell r="H171">
            <v>893</v>
          </cell>
          <cell r="I171">
            <v>17307878.8</v>
          </cell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14</v>
          </cell>
          <cell r="E172">
            <v>100.05181725959366</v>
          </cell>
          <cell r="F172">
            <v>11521.890169656515</v>
          </cell>
          <cell r="G172">
            <v>6</v>
          </cell>
          <cell r="H172">
            <v>893</v>
          </cell>
          <cell r="I172">
            <v>165558287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  <cell r="D173">
            <v>9</v>
          </cell>
          <cell r="E173">
            <v>126.95237497212742</v>
          </cell>
          <cell r="F173">
            <v>8902.368969447742</v>
          </cell>
          <cell r="G173">
            <v>2399</v>
          </cell>
          <cell r="H173">
            <v>893</v>
          </cell>
          <cell r="I173">
            <v>24844041.85</v>
          </cell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14</v>
          </cell>
          <cell r="E174">
            <v>100</v>
          </cell>
          <cell r="F174">
            <v>10845.254818480887</v>
          </cell>
          <cell r="G174">
            <v>0</v>
          </cell>
          <cell r="H174">
            <v>893</v>
          </cell>
          <cell r="I174">
            <v>76963782.15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893</v>
          </cell>
          <cell r="I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  <cell r="D176">
            <v>9</v>
          </cell>
          <cell r="E176">
            <v>104.28025738064481</v>
          </cell>
          <cell r="F176">
            <v>9229.136350908897</v>
          </cell>
          <cell r="G176">
            <v>395</v>
          </cell>
          <cell r="H176">
            <v>893</v>
          </cell>
          <cell r="I176">
            <v>45456605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  <cell r="D177">
            <v>9</v>
          </cell>
          <cell r="E177">
            <v>136.63340822108904</v>
          </cell>
          <cell r="F177">
            <v>8754.23692570718</v>
          </cell>
          <cell r="G177">
            <v>3207</v>
          </cell>
          <cell r="H177">
            <v>893</v>
          </cell>
          <cell r="I177">
            <v>37461066.4</v>
          </cell>
        </row>
        <row r="178">
          <cell r="A178">
            <v>169</v>
          </cell>
          <cell r="B178" t="str">
            <v>MARION</v>
          </cell>
          <cell r="C178">
            <v>1</v>
          </cell>
          <cell r="D178">
            <v>9</v>
          </cell>
          <cell r="E178">
            <v>159.19911710352318</v>
          </cell>
          <cell r="F178">
            <v>8457.546041189933</v>
          </cell>
          <cell r="G178">
            <v>5007</v>
          </cell>
          <cell r="H178">
            <v>893</v>
          </cell>
          <cell r="I178">
            <v>5560706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  <cell r="D179">
            <v>9</v>
          </cell>
          <cell r="E179">
            <v>125.34978952499777</v>
          </cell>
          <cell r="F179">
            <v>10599.791699331237</v>
          </cell>
          <cell r="G179">
            <v>2687</v>
          </cell>
          <cell r="H179">
            <v>893</v>
          </cell>
          <cell r="I179">
            <v>64503622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  <cell r="D180">
            <v>9</v>
          </cell>
          <cell r="E180">
            <v>110.47593049860775</v>
          </cell>
          <cell r="F180">
            <v>9129.462644172214</v>
          </cell>
          <cell r="G180">
            <v>956</v>
          </cell>
          <cell r="H180">
            <v>893</v>
          </cell>
          <cell r="I180">
            <v>44865587.65</v>
          </cell>
        </row>
        <row r="181">
          <cell r="A181">
            <v>172</v>
          </cell>
          <cell r="B181" t="str">
            <v>MASHPEE</v>
          </cell>
          <cell r="C181">
            <v>1</v>
          </cell>
          <cell r="D181">
            <v>9</v>
          </cell>
          <cell r="E181">
            <v>143.1508214108769</v>
          </cell>
          <cell r="F181">
            <v>9430.563567415731</v>
          </cell>
          <cell r="G181">
            <v>4069</v>
          </cell>
          <cell r="H181">
            <v>893</v>
          </cell>
          <cell r="I181">
            <v>24384374.9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9</v>
          </cell>
          <cell r="E182">
            <v>167.8454405824646</v>
          </cell>
          <cell r="F182">
            <v>8571.738630705397</v>
          </cell>
          <cell r="G182">
            <v>5816</v>
          </cell>
          <cell r="H182">
            <v>893</v>
          </cell>
          <cell r="I182">
            <v>6954148</v>
          </cell>
        </row>
        <row r="183">
          <cell r="A183">
            <v>174</v>
          </cell>
          <cell r="B183" t="str">
            <v>MAYNARD</v>
          </cell>
          <cell r="C183">
            <v>1</v>
          </cell>
          <cell r="D183">
            <v>9</v>
          </cell>
          <cell r="E183">
            <v>129.47350986697595</v>
          </cell>
          <cell r="F183">
            <v>9577.057381610233</v>
          </cell>
          <cell r="G183">
            <v>2823</v>
          </cell>
          <cell r="H183">
            <v>893</v>
          </cell>
          <cell r="I183">
            <v>16661041.4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9</v>
          </cell>
          <cell r="E184">
            <v>121.27360125373143</v>
          </cell>
          <cell r="F184">
            <v>8819.44270737491</v>
          </cell>
          <cell r="G184">
            <v>1876</v>
          </cell>
          <cell r="H184">
            <v>893</v>
          </cell>
          <cell r="I184">
            <v>30536553</v>
          </cell>
        </row>
        <row r="185">
          <cell r="A185">
            <v>176</v>
          </cell>
          <cell r="B185" t="str">
            <v>MEDFORD</v>
          </cell>
          <cell r="C185">
            <v>1</v>
          </cell>
          <cell r="D185">
            <v>9</v>
          </cell>
          <cell r="E185">
            <v>112.3355442021059</v>
          </cell>
          <cell r="F185">
            <v>10218.647452562154</v>
          </cell>
          <cell r="G185">
            <v>1261</v>
          </cell>
          <cell r="H185">
            <v>893</v>
          </cell>
          <cell r="I185">
            <v>58191667.6</v>
          </cell>
        </row>
        <row r="186">
          <cell r="A186">
            <v>177</v>
          </cell>
          <cell r="B186" t="str">
            <v>MEDWAY</v>
          </cell>
          <cell r="C186">
            <v>1</v>
          </cell>
          <cell r="D186">
            <v>9</v>
          </cell>
          <cell r="E186">
            <v>122.09028683894347</v>
          </cell>
          <cell r="F186">
            <v>8934.537773169752</v>
          </cell>
          <cell r="G186">
            <v>1974</v>
          </cell>
          <cell r="H186">
            <v>893</v>
          </cell>
          <cell r="I186">
            <v>27977059.6</v>
          </cell>
        </row>
        <row r="187">
          <cell r="A187">
            <v>178</v>
          </cell>
          <cell r="B187" t="str">
            <v>MELROSE</v>
          </cell>
          <cell r="C187">
            <v>1</v>
          </cell>
          <cell r="D187">
            <v>9</v>
          </cell>
          <cell r="E187">
            <v>103.14479524895441</v>
          </cell>
          <cell r="F187">
            <v>9194.644673205677</v>
          </cell>
          <cell r="G187">
            <v>289</v>
          </cell>
          <cell r="H187">
            <v>893</v>
          </cell>
          <cell r="I187">
            <v>35487742.75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893</v>
          </cell>
          <cell r="I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893</v>
          </cell>
          <cell r="I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14</v>
          </cell>
          <cell r="E190">
            <v>102.21146412498139</v>
          </cell>
          <cell r="F190">
            <v>9486.179177929498</v>
          </cell>
          <cell r="G190">
            <v>210</v>
          </cell>
          <cell r="H190">
            <v>893</v>
          </cell>
          <cell r="I190">
            <v>72453180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  <cell r="D191">
            <v>9</v>
          </cell>
          <cell r="E191">
            <v>105.56207924695727</v>
          </cell>
          <cell r="F191">
            <v>9485.459585747394</v>
          </cell>
          <cell r="G191">
            <v>528</v>
          </cell>
          <cell r="H191">
            <v>893</v>
          </cell>
          <cell r="I191">
            <v>34897084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0</v>
          </cell>
          <cell r="E192">
            <v>0</v>
          </cell>
          <cell r="F192">
            <v>12697.210000000001</v>
          </cell>
          <cell r="G192">
            <v>0</v>
          </cell>
          <cell r="H192">
            <v>893</v>
          </cell>
          <cell r="I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9</v>
          </cell>
          <cell r="E193">
            <v>141.9419507080216</v>
          </cell>
          <cell r="F193">
            <v>8604.507741310159</v>
          </cell>
          <cell r="G193">
            <v>3609</v>
          </cell>
          <cell r="H193">
            <v>893</v>
          </cell>
          <cell r="I193">
            <v>8873617</v>
          </cell>
        </row>
        <row r="194">
          <cell r="A194">
            <v>185</v>
          </cell>
          <cell r="B194" t="str">
            <v>MILFORD</v>
          </cell>
          <cell r="C194">
            <v>1</v>
          </cell>
          <cell r="D194">
            <v>9</v>
          </cell>
          <cell r="E194">
            <v>110.10916614835938</v>
          </cell>
          <cell r="F194">
            <v>10047.401727564567</v>
          </cell>
          <cell r="G194">
            <v>1016</v>
          </cell>
          <cell r="H194">
            <v>893</v>
          </cell>
          <cell r="I194">
            <v>46200858.6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  <cell r="D195">
            <v>9</v>
          </cell>
          <cell r="E195">
            <v>124.5441724524016</v>
          </cell>
          <cell r="F195">
            <v>9297.16234705228</v>
          </cell>
          <cell r="G195">
            <v>2282</v>
          </cell>
          <cell r="H195">
            <v>893</v>
          </cell>
          <cell r="I195">
            <v>21115958</v>
          </cell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9</v>
          </cell>
          <cell r="E196">
            <v>114.16941065480405</v>
          </cell>
          <cell r="F196">
            <v>9134.40005560089</v>
          </cell>
          <cell r="G196">
            <v>1294</v>
          </cell>
          <cell r="H196">
            <v>893</v>
          </cell>
          <cell r="I196">
            <v>14211440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12697.210000000001</v>
          </cell>
          <cell r="G197">
            <v>0</v>
          </cell>
          <cell r="H197">
            <v>893</v>
          </cell>
          <cell r="I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  <cell r="D198">
            <v>9</v>
          </cell>
          <cell r="E198">
            <v>119.92942532251878</v>
          </cell>
          <cell r="F198">
            <v>9195.904363510639</v>
          </cell>
          <cell r="G198">
            <v>1833</v>
          </cell>
          <cell r="H198">
            <v>893</v>
          </cell>
          <cell r="I198">
            <v>41690242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  <cell r="E199">
            <v>0</v>
          </cell>
          <cell r="F199">
            <v>6906.927272727274</v>
          </cell>
          <cell r="G199">
            <v>0</v>
          </cell>
          <cell r="H199">
            <v>893</v>
          </cell>
          <cell r="I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  <cell r="D200">
            <v>9</v>
          </cell>
          <cell r="E200">
            <v>100.75680913470917</v>
          </cell>
          <cell r="F200">
            <v>9303.490865900385</v>
          </cell>
          <cell r="G200">
            <v>70</v>
          </cell>
          <cell r="H200">
            <v>893</v>
          </cell>
          <cell r="I200">
            <v>13175632.8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893</v>
          </cell>
          <cell r="I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893</v>
          </cell>
          <cell r="I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12697.210000000001</v>
          </cell>
          <cell r="G203">
            <v>0</v>
          </cell>
          <cell r="H203">
            <v>893</v>
          </cell>
          <cell r="I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9151.337142857143</v>
          </cell>
          <cell r="G204">
            <v>0</v>
          </cell>
          <cell r="H204">
            <v>893</v>
          </cell>
          <cell r="I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  <cell r="D205">
            <v>9</v>
          </cell>
          <cell r="E205">
            <v>109.46990380863116</v>
          </cell>
          <cell r="F205">
            <v>8543.247168674698</v>
          </cell>
          <cell r="G205">
            <v>809</v>
          </cell>
          <cell r="H205">
            <v>893</v>
          </cell>
          <cell r="I205">
            <v>3343463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9</v>
          </cell>
          <cell r="E206">
            <v>219.7455682894811</v>
          </cell>
          <cell r="F206">
            <v>8976.07712556732</v>
          </cell>
          <cell r="G206">
            <v>10748</v>
          </cell>
          <cell r="H206">
            <v>893</v>
          </cell>
          <cell r="I206">
            <v>25610296</v>
          </cell>
        </row>
        <row r="207">
          <cell r="A207">
            <v>198</v>
          </cell>
          <cell r="B207" t="str">
            <v>NATICK</v>
          </cell>
          <cell r="C207">
            <v>1</v>
          </cell>
          <cell r="D207">
            <v>9</v>
          </cell>
          <cell r="E207">
            <v>123.4934493316111</v>
          </cell>
          <cell r="F207">
            <v>9164.89327666201</v>
          </cell>
          <cell r="G207">
            <v>2153</v>
          </cell>
          <cell r="H207">
            <v>893</v>
          </cell>
          <cell r="I207">
            <v>56156160.85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9</v>
          </cell>
          <cell r="E208">
            <v>138.61665590244476</v>
          </cell>
          <cell r="F208">
            <v>9261.552595941752</v>
          </cell>
          <cell r="G208">
            <v>3577</v>
          </cell>
          <cell r="H208">
            <v>893</v>
          </cell>
          <cell r="I208">
            <v>67921346.25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8668.07125</v>
          </cell>
          <cell r="G209">
            <v>0</v>
          </cell>
          <cell r="H209">
            <v>893</v>
          </cell>
          <cell r="I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14</v>
          </cell>
          <cell r="E210">
            <v>102.12778562030181</v>
          </cell>
          <cell r="F210">
            <v>10472.929747151553</v>
          </cell>
          <cell r="G210">
            <v>223</v>
          </cell>
          <cell r="H210">
            <v>893</v>
          </cell>
          <cell r="I210">
            <v>137013825.35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893</v>
          </cell>
          <cell r="I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893</v>
          </cell>
          <cell r="I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  <cell r="D213">
            <v>9</v>
          </cell>
          <cell r="E213">
            <v>140.53050810930895</v>
          </cell>
          <cell r="F213">
            <v>9008.627778153714</v>
          </cell>
          <cell r="G213">
            <v>3651</v>
          </cell>
          <cell r="H213">
            <v>893</v>
          </cell>
          <cell r="I213">
            <v>29036839.8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893</v>
          </cell>
          <cell r="I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893</v>
          </cell>
          <cell r="I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  <cell r="D216">
            <v>9</v>
          </cell>
          <cell r="E216">
            <v>157.5519839968961</v>
          </cell>
          <cell r="F216">
            <v>9436.326937920989</v>
          </cell>
          <cell r="G216">
            <v>5431</v>
          </cell>
          <cell r="H216">
            <v>893</v>
          </cell>
          <cell r="I216">
            <v>184684952</v>
          </cell>
        </row>
        <row r="217">
          <cell r="A217">
            <v>208</v>
          </cell>
          <cell r="B217" t="str">
            <v>NORFOLK</v>
          </cell>
          <cell r="C217">
            <v>1</v>
          </cell>
          <cell r="D217">
            <v>9</v>
          </cell>
          <cell r="E217">
            <v>133.68688028134133</v>
          </cell>
          <cell r="F217">
            <v>8531.632369718152</v>
          </cell>
          <cell r="G217">
            <v>2874</v>
          </cell>
          <cell r="H217">
            <v>893</v>
          </cell>
          <cell r="I217">
            <v>10560009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14</v>
          </cell>
          <cell r="E218">
            <v>116.11067470468682</v>
          </cell>
          <cell r="F218">
            <v>9828.209178617994</v>
          </cell>
          <cell r="G218">
            <v>1583</v>
          </cell>
          <cell r="H218">
            <v>893</v>
          </cell>
          <cell r="I218">
            <v>18196371.9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  <cell r="D219">
            <v>9</v>
          </cell>
          <cell r="E219">
            <v>119.04686916163105</v>
          </cell>
          <cell r="F219">
            <v>9506.17837117117</v>
          </cell>
          <cell r="G219">
            <v>1811</v>
          </cell>
          <cell r="H219">
            <v>893</v>
          </cell>
          <cell r="I219">
            <v>30934625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  <cell r="D220">
            <v>9</v>
          </cell>
          <cell r="E220">
            <v>116.82827890781394</v>
          </cell>
          <cell r="F220">
            <v>8924.336775537045</v>
          </cell>
          <cell r="G220">
            <v>1502</v>
          </cell>
          <cell r="H220">
            <v>893</v>
          </cell>
          <cell r="I220">
            <v>48044139.22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D221">
            <v>9</v>
          </cell>
          <cell r="E221">
            <v>105.69583619917809</v>
          </cell>
          <cell r="F221">
            <v>8953.888063954753</v>
          </cell>
          <cell r="G221">
            <v>510</v>
          </cell>
          <cell r="H221">
            <v>893</v>
          </cell>
          <cell r="I221">
            <v>43021326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9</v>
          </cell>
          <cell r="E222">
            <v>146.97226362059087</v>
          </cell>
          <cell r="F222">
            <v>8453.1849704142</v>
          </cell>
          <cell r="G222">
            <v>3971</v>
          </cell>
          <cell r="H222">
            <v>893</v>
          </cell>
          <cell r="I222">
            <v>23082974.8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  <cell r="D223">
            <v>9</v>
          </cell>
          <cell r="E223">
            <v>108.1351503733786</v>
          </cell>
          <cell r="F223">
            <v>9359.951990632317</v>
          </cell>
          <cell r="G223">
            <v>761</v>
          </cell>
          <cell r="H223">
            <v>893</v>
          </cell>
          <cell r="I223">
            <v>25802941.5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  <cell r="D224">
            <v>9</v>
          </cell>
          <cell r="E224">
            <v>116.18489344979012</v>
          </cell>
          <cell r="F224">
            <v>9515.14665625</v>
          </cell>
          <cell r="G224">
            <v>1540</v>
          </cell>
          <cell r="H224">
            <v>893</v>
          </cell>
          <cell r="I224">
            <v>7221199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893</v>
          </cell>
          <cell r="I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  <cell r="D226">
            <v>9</v>
          </cell>
          <cell r="E226">
            <v>124.19503244783046</v>
          </cell>
          <cell r="F226">
            <v>8984.159821302994</v>
          </cell>
          <cell r="G226">
            <v>2174</v>
          </cell>
          <cell r="H226">
            <v>893</v>
          </cell>
          <cell r="I226">
            <v>29098090</v>
          </cell>
        </row>
        <row r="227">
          <cell r="A227">
            <v>218</v>
          </cell>
          <cell r="B227" t="str">
            <v>NORTON</v>
          </cell>
          <cell r="C227">
            <v>1</v>
          </cell>
          <cell r="D227">
            <v>9</v>
          </cell>
          <cell r="E227">
            <v>114.54393569316734</v>
          </cell>
          <cell r="F227">
            <v>9006.543528362468</v>
          </cell>
          <cell r="G227">
            <v>1310</v>
          </cell>
          <cell r="H227">
            <v>893</v>
          </cell>
          <cell r="I227">
            <v>29727650.55</v>
          </cell>
        </row>
        <row r="228">
          <cell r="A228">
            <v>219</v>
          </cell>
          <cell r="B228" t="str">
            <v>NORWELL</v>
          </cell>
          <cell r="C228">
            <v>1</v>
          </cell>
          <cell r="D228">
            <v>9</v>
          </cell>
          <cell r="E228">
            <v>121.43989904393</v>
          </cell>
          <cell r="F228">
            <v>8879.46199898589</v>
          </cell>
          <cell r="G228">
            <v>1904</v>
          </cell>
          <cell r="H228">
            <v>893</v>
          </cell>
          <cell r="I228">
            <v>24459609</v>
          </cell>
        </row>
        <row r="229">
          <cell r="A229">
            <v>220</v>
          </cell>
          <cell r="B229" t="str">
            <v>NORWOOD</v>
          </cell>
          <cell r="C229">
            <v>1</v>
          </cell>
          <cell r="D229">
            <v>9</v>
          </cell>
          <cell r="E229">
            <v>124.30694467665559</v>
          </cell>
          <cell r="F229">
            <v>9818.338970205481</v>
          </cell>
          <cell r="G229">
            <v>2387</v>
          </cell>
          <cell r="H229">
            <v>893</v>
          </cell>
          <cell r="I229">
            <v>42387107.15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  <cell r="D230">
            <v>9</v>
          </cell>
          <cell r="E230">
            <v>220.1319666849701</v>
          </cell>
          <cell r="F230">
            <v>8996.151901041667</v>
          </cell>
          <cell r="G230">
            <v>10807</v>
          </cell>
          <cell r="H230">
            <v>893</v>
          </cell>
          <cell r="I230">
            <v>7727118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893</v>
          </cell>
          <cell r="I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14</v>
          </cell>
          <cell r="E232">
            <v>106.52383003811032</v>
          </cell>
          <cell r="F232">
            <v>9877.04573954984</v>
          </cell>
          <cell r="G232">
            <v>644</v>
          </cell>
          <cell r="H232">
            <v>893</v>
          </cell>
          <cell r="I232">
            <v>7283594</v>
          </cell>
        </row>
        <row r="233">
          <cell r="A233">
            <v>224</v>
          </cell>
          <cell r="B233" t="str">
            <v>ORLEANS</v>
          </cell>
          <cell r="C233">
            <v>1</v>
          </cell>
          <cell r="D233">
            <v>9</v>
          </cell>
          <cell r="E233">
            <v>290.4220673199679</v>
          </cell>
          <cell r="F233">
            <v>8771.777708333333</v>
          </cell>
          <cell r="G233">
            <v>16703</v>
          </cell>
          <cell r="H233">
            <v>893</v>
          </cell>
          <cell r="I233">
            <v>4682850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893</v>
          </cell>
          <cell r="I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  <cell r="D235">
            <v>9</v>
          </cell>
          <cell r="E235">
            <v>108.65040753077851</v>
          </cell>
          <cell r="F235">
            <v>9439.487139315817</v>
          </cell>
          <cell r="G235">
            <v>817</v>
          </cell>
          <cell r="H235">
            <v>893</v>
          </cell>
          <cell r="I235">
            <v>20648427</v>
          </cell>
        </row>
        <row r="236">
          <cell r="A236">
            <v>227</v>
          </cell>
          <cell r="B236" t="str">
            <v>PALMER</v>
          </cell>
          <cell r="C236">
            <v>1</v>
          </cell>
          <cell r="D236">
            <v>9</v>
          </cell>
          <cell r="E236">
            <v>108.78581406399684</v>
          </cell>
          <cell r="F236">
            <v>9742.782016908212</v>
          </cell>
          <cell r="G236">
            <v>856</v>
          </cell>
          <cell r="H236">
            <v>893</v>
          </cell>
          <cell r="I236">
            <v>17477818.25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893</v>
          </cell>
          <cell r="I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  <cell r="D238">
            <v>9</v>
          </cell>
          <cell r="E238">
            <v>108.0453846576155</v>
          </cell>
          <cell r="F238">
            <v>9993.778819169958</v>
          </cell>
          <cell r="G238">
            <v>804</v>
          </cell>
          <cell r="H238">
            <v>893</v>
          </cell>
          <cell r="I238">
            <v>65477253.5</v>
          </cell>
        </row>
        <row r="239">
          <cell r="A239">
            <v>230</v>
          </cell>
          <cell r="B239" t="str">
            <v>PELHAM</v>
          </cell>
          <cell r="C239">
            <v>1</v>
          </cell>
          <cell r="D239">
            <v>9</v>
          </cell>
          <cell r="E239">
            <v>231.7439905005453</v>
          </cell>
          <cell r="F239">
            <v>8889.19365079365</v>
          </cell>
          <cell r="G239">
            <v>11711</v>
          </cell>
          <cell r="H239">
            <v>893</v>
          </cell>
          <cell r="I239">
            <v>1380608.5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  <cell r="D240">
            <v>9</v>
          </cell>
          <cell r="E240">
            <v>102.32923856738086</v>
          </cell>
          <cell r="F240">
            <v>9220.129461762004</v>
          </cell>
          <cell r="G240">
            <v>215</v>
          </cell>
          <cell r="H240">
            <v>893</v>
          </cell>
          <cell r="I240">
            <v>30585173.27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893</v>
          </cell>
          <cell r="I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12697.210000000001</v>
          </cell>
          <cell r="G242">
            <v>0</v>
          </cell>
          <cell r="H242">
            <v>893</v>
          </cell>
          <cell r="I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  <cell r="D243">
            <v>9</v>
          </cell>
          <cell r="E243">
            <v>167.6693829500036</v>
          </cell>
          <cell r="F243">
            <v>9661.608939393936</v>
          </cell>
          <cell r="G243">
            <v>6538</v>
          </cell>
          <cell r="H243">
            <v>893</v>
          </cell>
          <cell r="I243">
            <v>1132667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893</v>
          </cell>
          <cell r="I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  <cell r="D245">
            <v>9</v>
          </cell>
          <cell r="E245">
            <v>109.65255681446531</v>
          </cell>
          <cell r="F245">
            <v>10596.965337630943</v>
          </cell>
          <cell r="G245">
            <v>1023</v>
          </cell>
          <cell r="H245">
            <v>893</v>
          </cell>
          <cell r="I245">
            <v>72097320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12697.21</v>
          </cell>
          <cell r="G246">
            <v>0</v>
          </cell>
          <cell r="H246">
            <v>893</v>
          </cell>
          <cell r="I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  <cell r="D247">
            <v>9</v>
          </cell>
          <cell r="E247">
            <v>132.3996683806492</v>
          </cell>
          <cell r="F247">
            <v>8696.196729559748</v>
          </cell>
          <cell r="G247">
            <v>2818</v>
          </cell>
          <cell r="H247">
            <v>893</v>
          </cell>
          <cell r="I247">
            <v>8854011.8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  <cell r="D248">
            <v>9</v>
          </cell>
          <cell r="E248">
            <v>117.18743732720291</v>
          </cell>
          <cell r="F248">
            <v>9857.768868663645</v>
          </cell>
          <cell r="G248">
            <v>1694</v>
          </cell>
          <cell r="H248">
            <v>893</v>
          </cell>
          <cell r="I248">
            <v>95517302.65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9</v>
          </cell>
          <cell r="E249">
            <v>137.93616231244084</v>
          </cell>
          <cell r="F249">
            <v>8482.182857142858</v>
          </cell>
          <cell r="G249">
            <v>3218</v>
          </cell>
          <cell r="H249">
            <v>893</v>
          </cell>
          <cell r="I249">
            <v>2884301.02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893</v>
          </cell>
          <cell r="I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14</v>
          </cell>
          <cell r="E251">
            <v>301.8080392513214</v>
          </cell>
          <cell r="F251">
            <v>10031.717</v>
          </cell>
          <cell r="G251">
            <v>20245</v>
          </cell>
          <cell r="H251">
            <v>893</v>
          </cell>
          <cell r="I251">
            <v>4093292.5</v>
          </cell>
        </row>
        <row r="252">
          <cell r="A252">
            <v>243</v>
          </cell>
          <cell r="B252" t="str">
            <v>QUINCY</v>
          </cell>
          <cell r="C252">
            <v>1</v>
          </cell>
          <cell r="D252">
            <v>9</v>
          </cell>
          <cell r="E252">
            <v>117.88207423906304</v>
          </cell>
          <cell r="F252">
            <v>11036.91274212619</v>
          </cell>
          <cell r="G252">
            <v>1974</v>
          </cell>
          <cell r="H252">
            <v>893</v>
          </cell>
          <cell r="I252">
            <v>121639877.6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14</v>
          </cell>
          <cell r="E253">
            <v>131.49771700717613</v>
          </cell>
          <cell r="F253">
            <v>10461.980919627367</v>
          </cell>
          <cell r="G253">
            <v>3295</v>
          </cell>
          <cell r="H253">
            <v>893</v>
          </cell>
          <cell r="I253">
            <v>45458064.05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12697.210000000001</v>
          </cell>
          <cell r="G254">
            <v>0</v>
          </cell>
          <cell r="H254">
            <v>893</v>
          </cell>
          <cell r="I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9</v>
          </cell>
          <cell r="E255">
            <v>116.30272878928147</v>
          </cell>
          <cell r="F255">
            <v>8844.341856996753</v>
          </cell>
          <cell r="G255">
            <v>1442</v>
          </cell>
          <cell r="H255">
            <v>893</v>
          </cell>
          <cell r="I255">
            <v>44449182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893</v>
          </cell>
          <cell r="I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  <cell r="D257">
            <v>9</v>
          </cell>
          <cell r="E257">
            <v>106.21492624502713</v>
          </cell>
          <cell r="F257">
            <v>11090.332630644196</v>
          </cell>
          <cell r="G257">
            <v>689</v>
          </cell>
          <cell r="H257">
            <v>893</v>
          </cell>
          <cell r="I257">
            <v>78822891.6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  <cell r="D258">
            <v>9</v>
          </cell>
          <cell r="E258">
            <v>197.2884719150818</v>
          </cell>
          <cell r="F258">
            <v>9096.286124999999</v>
          </cell>
          <cell r="G258">
            <v>8850</v>
          </cell>
          <cell r="H258">
            <v>893</v>
          </cell>
          <cell r="I258">
            <v>2979025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9</v>
          </cell>
          <cell r="E259">
            <v>139.54270808407378</v>
          </cell>
          <cell r="F259">
            <v>8513.245449101798</v>
          </cell>
          <cell r="G259">
            <v>3366</v>
          </cell>
          <cell r="H259">
            <v>893</v>
          </cell>
          <cell r="I259">
            <v>6028655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  <cell r="D260">
            <v>9</v>
          </cell>
          <cell r="E260">
            <v>115.81300044440322</v>
          </cell>
          <cell r="F260">
            <v>10138.773360344672</v>
          </cell>
          <cell r="G260">
            <v>1603</v>
          </cell>
          <cell r="H260">
            <v>893</v>
          </cell>
          <cell r="I260">
            <v>26333723.2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  <cell r="D261">
            <v>9</v>
          </cell>
          <cell r="E261">
            <v>166.32137226045543</v>
          </cell>
          <cell r="F261">
            <v>8899.150236386136</v>
          </cell>
          <cell r="G261">
            <v>5902</v>
          </cell>
          <cell r="H261">
            <v>893</v>
          </cell>
          <cell r="I261">
            <v>13089695.5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9</v>
          </cell>
          <cell r="E262">
            <v>275.1649834856464</v>
          </cell>
          <cell r="F262">
            <v>9743.79476190476</v>
          </cell>
          <cell r="G262">
            <v>17068</v>
          </cell>
          <cell r="H262">
            <v>893</v>
          </cell>
          <cell r="I262">
            <v>1622762.4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893</v>
          </cell>
          <cell r="I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893</v>
          </cell>
          <cell r="I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14571.634615384615</v>
          </cell>
          <cell r="G265">
            <v>0</v>
          </cell>
          <cell r="H265">
            <v>893</v>
          </cell>
          <cell r="I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893</v>
          </cell>
          <cell r="I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14</v>
          </cell>
          <cell r="E267">
            <v>116.45738389104112</v>
          </cell>
          <cell r="F267">
            <v>10551.396556440091</v>
          </cell>
          <cell r="G267">
            <v>1736</v>
          </cell>
          <cell r="H267">
            <v>893</v>
          </cell>
          <cell r="I267">
            <v>60873482.6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893</v>
          </cell>
          <cell r="I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893</v>
          </cell>
          <cell r="I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  <cell r="D270">
            <v>9</v>
          </cell>
          <cell r="E270">
            <v>126.98853542116248</v>
          </cell>
          <cell r="F270">
            <v>8810.252108761328</v>
          </cell>
          <cell r="G270">
            <v>2378</v>
          </cell>
          <cell r="H270">
            <v>893</v>
          </cell>
          <cell r="I270">
            <v>37930730.5</v>
          </cell>
        </row>
        <row r="271">
          <cell r="A271">
            <v>262</v>
          </cell>
          <cell r="B271" t="str">
            <v>SAUGUS</v>
          </cell>
          <cell r="C271">
            <v>1</v>
          </cell>
          <cell r="D271">
            <v>9</v>
          </cell>
          <cell r="E271">
            <v>131.01224030874877</v>
          </cell>
          <cell r="F271">
            <v>9403.07234164306</v>
          </cell>
          <cell r="G271">
            <v>2916</v>
          </cell>
          <cell r="H271">
            <v>893</v>
          </cell>
          <cell r="I271">
            <v>34873377.2</v>
          </cell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9</v>
          </cell>
          <cell r="E272">
            <v>137.0276297799405</v>
          </cell>
          <cell r="F272">
            <v>9153.169736842105</v>
          </cell>
          <cell r="G272">
            <v>3389</v>
          </cell>
          <cell r="H272">
            <v>893</v>
          </cell>
          <cell r="I272">
            <v>1000343.6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  <cell r="D273">
            <v>9</v>
          </cell>
          <cell r="E273">
            <v>123.70915492404562</v>
          </cell>
          <cell r="F273">
            <v>8902.72164961735</v>
          </cell>
          <cell r="G273">
            <v>2111</v>
          </cell>
          <cell r="H273">
            <v>893</v>
          </cell>
          <cell r="I273">
            <v>34575778.6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9</v>
          </cell>
          <cell r="E274">
            <v>124.63061422355118</v>
          </cell>
          <cell r="F274">
            <v>9021.075211335254</v>
          </cell>
          <cell r="G274">
            <v>2222</v>
          </cell>
          <cell r="H274">
            <v>893</v>
          </cell>
          <cell r="I274">
            <v>23721945</v>
          </cell>
        </row>
        <row r="275">
          <cell r="A275">
            <v>266</v>
          </cell>
          <cell r="B275" t="str">
            <v>SHARON</v>
          </cell>
          <cell r="C275">
            <v>1</v>
          </cell>
          <cell r="D275">
            <v>9</v>
          </cell>
          <cell r="E275">
            <v>139.31862514739572</v>
          </cell>
          <cell r="F275">
            <v>9075.520386514425</v>
          </cell>
          <cell r="G275">
            <v>3568</v>
          </cell>
          <cell r="H275">
            <v>893</v>
          </cell>
          <cell r="I275">
            <v>43590510.65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12697.210000000001</v>
          </cell>
          <cell r="G276">
            <v>0</v>
          </cell>
          <cell r="H276">
            <v>893</v>
          </cell>
          <cell r="I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12697.210000000001</v>
          </cell>
          <cell r="G277">
            <v>0</v>
          </cell>
          <cell r="H277">
            <v>893</v>
          </cell>
          <cell r="I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  <cell r="D278">
            <v>9</v>
          </cell>
          <cell r="E278">
            <v>182.3492863955615</v>
          </cell>
          <cell r="F278">
            <v>8540.380087172236</v>
          </cell>
          <cell r="G278">
            <v>7033</v>
          </cell>
          <cell r="H278">
            <v>893</v>
          </cell>
          <cell r="I278">
            <v>7293202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893</v>
          </cell>
          <cell r="I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  <cell r="D280">
            <v>9</v>
          </cell>
          <cell r="E280">
            <v>108.66344775083707</v>
          </cell>
          <cell r="F280">
            <v>9048.284365816586</v>
          </cell>
          <cell r="G280">
            <v>784</v>
          </cell>
          <cell r="H280">
            <v>893</v>
          </cell>
          <cell r="I280">
            <v>57981268.45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9</v>
          </cell>
          <cell r="E281">
            <v>180.22711578435994</v>
          </cell>
          <cell r="F281">
            <v>8744.66055944056</v>
          </cell>
          <cell r="G281">
            <v>7016</v>
          </cell>
          <cell r="H281">
            <v>893</v>
          </cell>
          <cell r="I281">
            <v>2107207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9</v>
          </cell>
          <cell r="E282">
            <v>100</v>
          </cell>
          <cell r="F282">
            <v>8562.888240485381</v>
          </cell>
          <cell r="G282">
            <v>0</v>
          </cell>
          <cell r="H282">
            <v>893</v>
          </cell>
          <cell r="I282">
            <v>23284843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14</v>
          </cell>
          <cell r="E283">
            <v>121.70044791497583</v>
          </cell>
          <cell r="F283">
            <v>11620.977429091605</v>
          </cell>
          <cell r="G283">
            <v>2522</v>
          </cell>
          <cell r="H283">
            <v>893</v>
          </cell>
          <cell r="I283">
            <v>74174671.6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9</v>
          </cell>
          <cell r="E284">
            <v>120.12329965090736</v>
          </cell>
          <cell r="F284">
            <v>9015.228071278823</v>
          </cell>
          <cell r="G284">
            <v>1814</v>
          </cell>
          <cell r="H284">
            <v>893</v>
          </cell>
          <cell r="I284">
            <v>5372021.25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9</v>
          </cell>
          <cell r="E285">
            <v>155.62921469648725</v>
          </cell>
          <cell r="F285">
            <v>8707.943617714285</v>
          </cell>
          <cell r="G285">
            <v>4844</v>
          </cell>
          <cell r="H285">
            <v>893</v>
          </cell>
          <cell r="I285">
            <v>20205379.95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14</v>
          </cell>
          <cell r="E286">
            <v>104.34841934434805</v>
          </cell>
          <cell r="F286">
            <v>10582.326137989063</v>
          </cell>
          <cell r="G286">
            <v>460</v>
          </cell>
          <cell r="H286">
            <v>893</v>
          </cell>
          <cell r="I286">
            <v>26286250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  <cell r="D287">
            <v>9</v>
          </cell>
          <cell r="E287">
            <v>122.28676819690698</v>
          </cell>
          <cell r="F287">
            <v>9551.083162859979</v>
          </cell>
          <cell r="G287">
            <v>2129</v>
          </cell>
          <cell r="H287">
            <v>893</v>
          </cell>
          <cell r="I287">
            <v>23602607.85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893</v>
          </cell>
          <cell r="I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12697.210000000001</v>
          </cell>
          <cell r="G289">
            <v>0</v>
          </cell>
          <cell r="H289">
            <v>893</v>
          </cell>
          <cell r="I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14</v>
          </cell>
          <cell r="E290">
            <v>100.22826990123646</v>
          </cell>
          <cell r="F290">
            <v>11470.88883864043</v>
          </cell>
          <cell r="G290">
            <v>26</v>
          </cell>
          <cell r="H290">
            <v>893</v>
          </cell>
          <cell r="I290">
            <v>321867639.4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893</v>
          </cell>
          <cell r="I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893</v>
          </cell>
          <cell r="I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  <cell r="D293">
            <v>9</v>
          </cell>
          <cell r="E293">
            <v>121.59463923285185</v>
          </cell>
          <cell r="F293">
            <v>9236.755559234858</v>
          </cell>
          <cell r="G293">
            <v>1995</v>
          </cell>
          <cell r="H293">
            <v>893</v>
          </cell>
          <cell r="I293">
            <v>28388517.85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  <cell r="D294">
            <v>9</v>
          </cell>
          <cell r="E294">
            <v>113.47611078016399</v>
          </cell>
          <cell r="F294">
            <v>9766.589396146355</v>
          </cell>
          <cell r="G294">
            <v>1316</v>
          </cell>
          <cell r="H294">
            <v>893</v>
          </cell>
          <cell r="I294">
            <v>42464941.3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893</v>
          </cell>
          <cell r="I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  <cell r="D296">
            <v>9</v>
          </cell>
          <cell r="E296">
            <v>126.23075576612852</v>
          </cell>
          <cell r="F296">
            <v>8563.905835164835</v>
          </cell>
          <cell r="G296">
            <v>2246</v>
          </cell>
          <cell r="H296">
            <v>893</v>
          </cell>
          <cell r="I296">
            <v>9494343</v>
          </cell>
        </row>
        <row r="297">
          <cell r="A297">
            <v>288</v>
          </cell>
          <cell r="B297" t="str">
            <v>SUDBURY</v>
          </cell>
          <cell r="C297">
            <v>1</v>
          </cell>
          <cell r="D297">
            <v>9</v>
          </cell>
          <cell r="E297">
            <v>137.96613372650006</v>
          </cell>
          <cell r="F297">
            <v>8485.926943431474</v>
          </cell>
          <cell r="G297">
            <v>3222</v>
          </cell>
          <cell r="H297">
            <v>893</v>
          </cell>
          <cell r="I297">
            <v>34689153.5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9</v>
          </cell>
          <cell r="E298">
            <v>159.32000863300553</v>
          </cell>
          <cell r="F298">
            <v>9416.669870129872</v>
          </cell>
          <cell r="G298">
            <v>5586</v>
          </cell>
          <cell r="H298">
            <v>893</v>
          </cell>
          <cell r="I298">
            <v>2358283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9</v>
          </cell>
          <cell r="E299">
            <v>110.8139103991303</v>
          </cell>
          <cell r="F299">
            <v>8730.544211563732</v>
          </cell>
          <cell r="G299">
            <v>944</v>
          </cell>
          <cell r="H299">
            <v>893</v>
          </cell>
          <cell r="I299">
            <v>15034293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  <cell r="D300">
            <v>9</v>
          </cell>
          <cell r="E300">
            <v>140.90045298781357</v>
          </cell>
          <cell r="F300">
            <v>8989.579692307692</v>
          </cell>
          <cell r="G300">
            <v>3677</v>
          </cell>
          <cell r="H300">
            <v>893</v>
          </cell>
          <cell r="I300">
            <v>27399868</v>
          </cell>
        </row>
        <row r="301">
          <cell r="A301">
            <v>292</v>
          </cell>
          <cell r="B301" t="str">
            <v>SWANSEA</v>
          </cell>
          <cell r="C301">
            <v>1</v>
          </cell>
          <cell r="D301">
            <v>9</v>
          </cell>
          <cell r="E301">
            <v>113.80962755086321</v>
          </cell>
          <cell r="F301">
            <v>9139.1916273353</v>
          </cell>
          <cell r="G301">
            <v>1262</v>
          </cell>
          <cell r="H301">
            <v>893</v>
          </cell>
          <cell r="I301">
            <v>20952079.5</v>
          </cell>
        </row>
        <row r="302">
          <cell r="A302">
            <v>293</v>
          </cell>
          <cell r="B302" t="str">
            <v>TAUNTON</v>
          </cell>
          <cell r="C302">
            <v>1</v>
          </cell>
          <cell r="D302">
            <v>9</v>
          </cell>
          <cell r="E302">
            <v>100.06228370135679</v>
          </cell>
          <cell r="F302">
            <v>10079.898594892853</v>
          </cell>
          <cell r="G302">
            <v>6</v>
          </cell>
          <cell r="H302">
            <v>893</v>
          </cell>
          <cell r="I302">
            <v>78216930.65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893</v>
          </cell>
          <cell r="I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  <cell r="D304">
            <v>9</v>
          </cell>
          <cell r="E304">
            <v>106.4523317682351</v>
          </cell>
          <cell r="F304">
            <v>9074.042010126093</v>
          </cell>
          <cell r="G304">
            <v>585</v>
          </cell>
          <cell r="H304">
            <v>893</v>
          </cell>
          <cell r="I304">
            <v>42149776.8</v>
          </cell>
        </row>
        <row r="305">
          <cell r="A305">
            <v>296</v>
          </cell>
          <cell r="B305" t="str">
            <v>TISBURY</v>
          </cell>
          <cell r="C305">
            <v>1</v>
          </cell>
          <cell r="D305">
            <v>9</v>
          </cell>
          <cell r="E305">
            <v>227.16831440787232</v>
          </cell>
          <cell r="F305">
            <v>9296.67530831099</v>
          </cell>
          <cell r="G305">
            <v>11822</v>
          </cell>
          <cell r="H305">
            <v>893</v>
          </cell>
          <cell r="I305">
            <v>7464954.6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893</v>
          </cell>
          <cell r="I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9</v>
          </cell>
          <cell r="E307">
            <v>145.58730955156452</v>
          </cell>
          <cell r="F307">
            <v>8458.830847684208</v>
          </cell>
          <cell r="G307">
            <v>3856</v>
          </cell>
          <cell r="H307">
            <v>893</v>
          </cell>
          <cell r="I307">
            <v>7356730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893</v>
          </cell>
          <cell r="I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9</v>
          </cell>
          <cell r="E309">
            <v>258.0487754722326</v>
          </cell>
          <cell r="F309">
            <v>9041.968325123153</v>
          </cell>
          <cell r="G309">
            <v>14291</v>
          </cell>
          <cell r="H309">
            <v>893</v>
          </cell>
          <cell r="I309">
            <v>4603500.85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  <cell r="D310">
            <v>9</v>
          </cell>
          <cell r="E310">
            <v>121.55559340024271</v>
          </cell>
          <cell r="F310">
            <v>8798.645103827956</v>
          </cell>
          <cell r="G310">
            <v>1897</v>
          </cell>
          <cell r="H310">
            <v>893</v>
          </cell>
          <cell r="I310">
            <v>19493142.8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8326.715161290324</v>
          </cell>
          <cell r="G311">
            <v>0</v>
          </cell>
          <cell r="H311">
            <v>893</v>
          </cell>
          <cell r="I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13125.263119999998</v>
          </cell>
          <cell r="G312">
            <v>0</v>
          </cell>
          <cell r="H312">
            <v>893</v>
          </cell>
          <cell r="I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9</v>
          </cell>
          <cell r="E313">
            <v>130.6676968486194</v>
          </cell>
          <cell r="F313">
            <v>9002.640638961038</v>
          </cell>
          <cell r="G313">
            <v>2761</v>
          </cell>
          <cell r="H313">
            <v>893</v>
          </cell>
          <cell r="I313">
            <v>23023135.6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  <cell r="D314">
            <v>9</v>
          </cell>
          <cell r="E314">
            <v>119.26503847225698</v>
          </cell>
          <cell r="F314">
            <v>9201.623031135025</v>
          </cell>
          <cell r="G314">
            <v>1773</v>
          </cell>
          <cell r="H314">
            <v>893</v>
          </cell>
          <cell r="I314">
            <v>38024723.1</v>
          </cell>
        </row>
        <row r="315">
          <cell r="A315">
            <v>306</v>
          </cell>
          <cell r="B315" t="str">
            <v>WALES</v>
          </cell>
          <cell r="C315">
            <v>1</v>
          </cell>
          <cell r="D315">
            <v>9</v>
          </cell>
          <cell r="E315">
            <v>130.05928874735525</v>
          </cell>
          <cell r="F315">
            <v>9333.499436619717</v>
          </cell>
          <cell r="G315">
            <v>2806</v>
          </cell>
          <cell r="H315">
            <v>893</v>
          </cell>
          <cell r="I315">
            <v>1776893</v>
          </cell>
        </row>
        <row r="316">
          <cell r="A316">
            <v>307</v>
          </cell>
          <cell r="B316" t="str">
            <v>WALPOLE</v>
          </cell>
          <cell r="C316">
            <v>1</v>
          </cell>
          <cell r="D316">
            <v>9</v>
          </cell>
          <cell r="E316">
            <v>120.78499855686388</v>
          </cell>
          <cell r="F316">
            <v>9122.367357695282</v>
          </cell>
          <cell r="G316">
            <v>1896</v>
          </cell>
          <cell r="H316">
            <v>893</v>
          </cell>
          <cell r="I316">
            <v>41851109.25</v>
          </cell>
        </row>
        <row r="317">
          <cell r="A317">
            <v>308</v>
          </cell>
          <cell r="B317" t="str">
            <v>WALTHAM</v>
          </cell>
          <cell r="C317">
            <v>1</v>
          </cell>
          <cell r="D317">
            <v>9</v>
          </cell>
          <cell r="E317">
            <v>161.33359762270268</v>
          </cell>
          <cell r="F317">
            <v>10876.112471666667</v>
          </cell>
          <cell r="G317">
            <v>6671</v>
          </cell>
          <cell r="H317">
            <v>893</v>
          </cell>
          <cell r="I317">
            <v>89630965</v>
          </cell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14</v>
          </cell>
          <cell r="E318">
            <v>100.61691256359676</v>
          </cell>
          <cell r="F318">
            <v>9927.70932166302</v>
          </cell>
          <cell r="G318">
            <v>61</v>
          </cell>
          <cell r="H318">
            <v>893</v>
          </cell>
          <cell r="I318">
            <v>13817578.813869346</v>
          </cell>
        </row>
        <row r="319">
          <cell r="A319">
            <v>310</v>
          </cell>
          <cell r="B319" t="str">
            <v>WAREHAM</v>
          </cell>
          <cell r="C319">
            <v>1</v>
          </cell>
          <cell r="D319">
            <v>9</v>
          </cell>
          <cell r="E319">
            <v>108.19665567609536</v>
          </cell>
          <cell r="F319">
            <v>10222.94102956167</v>
          </cell>
          <cell r="G319">
            <v>838</v>
          </cell>
          <cell r="H319">
            <v>893</v>
          </cell>
          <cell r="I319">
            <v>32206136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893</v>
          </cell>
          <cell r="I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893</v>
          </cell>
          <cell r="I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12697.210000000001</v>
          </cell>
          <cell r="G322">
            <v>0</v>
          </cell>
          <cell r="H322">
            <v>893</v>
          </cell>
          <cell r="I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  <cell r="D323">
            <v>9</v>
          </cell>
          <cell r="E323">
            <v>144.18100286049548</v>
          </cell>
          <cell r="F323">
            <v>10063.446564097689</v>
          </cell>
          <cell r="G323">
            <v>4446</v>
          </cell>
          <cell r="H323">
            <v>893</v>
          </cell>
          <cell r="I323">
            <v>39739995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9</v>
          </cell>
          <cell r="E324">
            <v>159.67358513569474</v>
          </cell>
          <cell r="F324">
            <v>8970.990268053132</v>
          </cell>
          <cell r="G324">
            <v>5353</v>
          </cell>
          <cell r="H324">
            <v>893</v>
          </cell>
          <cell r="I324">
            <v>39303695.8</v>
          </cell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14</v>
          </cell>
          <cell r="E325">
            <v>104.72003018830574</v>
          </cell>
          <cell r="F325">
            <v>10254.175080352514</v>
          </cell>
          <cell r="G325">
            <v>484</v>
          </cell>
          <cell r="H325">
            <v>893</v>
          </cell>
          <cell r="I325">
            <v>20884207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9</v>
          </cell>
          <cell r="E326">
            <v>153.27929823745242</v>
          </cell>
          <cell r="F326">
            <v>9063.474534266294</v>
          </cell>
          <cell r="G326">
            <v>4829</v>
          </cell>
          <cell r="H326">
            <v>893</v>
          </cell>
          <cell r="I326">
            <v>69478388.5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  <cell r="D327">
            <v>9</v>
          </cell>
          <cell r="E327">
            <v>238.88575113665223</v>
          </cell>
          <cell r="F327">
            <v>8908.013410852713</v>
          </cell>
          <cell r="G327">
            <v>12372</v>
          </cell>
          <cell r="H327">
            <v>893</v>
          </cell>
          <cell r="I327">
            <v>3013714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893</v>
          </cell>
          <cell r="I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893</v>
          </cell>
          <cell r="I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  <cell r="D330">
            <v>9</v>
          </cell>
          <cell r="E330">
            <v>154.0717854556781</v>
          </cell>
          <cell r="F330">
            <v>8934.09807486631</v>
          </cell>
          <cell r="G330">
            <v>4831</v>
          </cell>
          <cell r="H330">
            <v>893</v>
          </cell>
          <cell r="I330">
            <v>47094273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  <cell r="D331">
            <v>9</v>
          </cell>
          <cell r="E331">
            <v>144.7078262091057</v>
          </cell>
          <cell r="F331">
            <v>9365.014913419913</v>
          </cell>
          <cell r="G331">
            <v>4187</v>
          </cell>
          <cell r="H331">
            <v>893</v>
          </cell>
          <cell r="I331">
            <v>12272117.65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9</v>
          </cell>
          <cell r="E332">
            <v>118.0109769814483</v>
          </cell>
          <cell r="F332">
            <v>8971.819072657743</v>
          </cell>
          <cell r="G332">
            <v>1616</v>
          </cell>
          <cell r="H332">
            <v>893</v>
          </cell>
          <cell r="I332">
            <v>11541887.8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13804.824545454547</v>
          </cell>
          <cell r="G333">
            <v>0</v>
          </cell>
          <cell r="H333">
            <v>893</v>
          </cell>
          <cell r="I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  <cell r="D334">
            <v>9</v>
          </cell>
          <cell r="E334">
            <v>109.14726201496781</v>
          </cell>
          <cell r="F334">
            <v>9977.916367964632</v>
          </cell>
          <cell r="G334">
            <v>913</v>
          </cell>
          <cell r="H334">
            <v>893</v>
          </cell>
          <cell r="I334">
            <v>63121959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  <cell r="D335">
            <v>9</v>
          </cell>
          <cell r="E335">
            <v>119.37852357892172</v>
          </cell>
          <cell r="F335">
            <v>9000.034595514311</v>
          </cell>
          <cell r="G335">
            <v>1744</v>
          </cell>
          <cell r="H335">
            <v>893</v>
          </cell>
          <cell r="I335">
            <v>54002255.4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  <cell r="D336">
            <v>9</v>
          </cell>
          <cell r="E336">
            <v>150.9139077352761</v>
          </cell>
          <cell r="F336">
            <v>9196.387</v>
          </cell>
          <cell r="G336">
            <v>4682</v>
          </cell>
          <cell r="H336">
            <v>893</v>
          </cell>
          <cell r="I336">
            <v>1843491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893</v>
          </cell>
          <cell r="I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893</v>
          </cell>
          <cell r="I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  <cell r="D339">
            <v>9</v>
          </cell>
          <cell r="E339">
            <v>196.22735034003506</v>
          </cell>
          <cell r="F339">
            <v>9074.320580352234</v>
          </cell>
          <cell r="G339">
            <v>8732</v>
          </cell>
          <cell r="H339">
            <v>893</v>
          </cell>
          <cell r="I339">
            <v>41307393.75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  <cell r="D340">
            <v>9</v>
          </cell>
          <cell r="E340">
            <v>109.017471922833</v>
          </cell>
          <cell r="F340">
            <v>9287.541744807122</v>
          </cell>
          <cell r="G340">
            <v>838</v>
          </cell>
          <cell r="H340">
            <v>893</v>
          </cell>
          <cell r="I340">
            <v>17489761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  <cell r="D341">
            <v>9</v>
          </cell>
          <cell r="E341">
            <v>107.00666128704881</v>
          </cell>
          <cell r="F341">
            <v>10306.277979666318</v>
          </cell>
          <cell r="G341">
            <v>722</v>
          </cell>
          <cell r="H341">
            <v>893</v>
          </cell>
          <cell r="I341">
            <v>42453416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893</v>
          </cell>
          <cell r="I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893</v>
          </cell>
          <cell r="I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9</v>
          </cell>
          <cell r="E344">
            <v>144.94571848983136</v>
          </cell>
          <cell r="F344">
            <v>9129.456579761521</v>
          </cell>
          <cell r="G344">
            <v>4103</v>
          </cell>
          <cell r="H344">
            <v>893</v>
          </cell>
          <cell r="I344">
            <v>41073838.7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D345">
            <v>9</v>
          </cell>
          <cell r="E345">
            <v>100</v>
          </cell>
          <cell r="F345">
            <v>10086.265857592816</v>
          </cell>
          <cell r="G345">
            <v>0</v>
          </cell>
          <cell r="H345">
            <v>893</v>
          </cell>
          <cell r="I345">
            <v>67041312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9</v>
          </cell>
          <cell r="E346">
            <v>247.74784578097476</v>
          </cell>
          <cell r="F346">
            <v>9175.633157894737</v>
          </cell>
          <cell r="G346">
            <v>13557</v>
          </cell>
          <cell r="H346">
            <v>893</v>
          </cell>
          <cell r="I346">
            <v>1980549.05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14571.634615384615</v>
          </cell>
          <cell r="G347">
            <v>0</v>
          </cell>
          <cell r="H347">
            <v>893</v>
          </cell>
          <cell r="I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893</v>
          </cell>
          <cell r="I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  <cell r="D349">
            <v>9</v>
          </cell>
          <cell r="E349">
            <v>140.8283763918839</v>
          </cell>
          <cell r="F349">
            <v>9444.757765363129</v>
          </cell>
          <cell r="G349">
            <v>3856</v>
          </cell>
          <cell r="H349">
            <v>893</v>
          </cell>
          <cell r="I349">
            <v>2355671.85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  <cell r="D350">
            <v>9</v>
          </cell>
          <cell r="E350">
            <v>158.33688838686643</v>
          </cell>
          <cell r="F350">
            <v>8683.901785714286</v>
          </cell>
          <cell r="G350">
            <v>5066</v>
          </cell>
          <cell r="H350">
            <v>893</v>
          </cell>
          <cell r="I350">
            <v>5197030.8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  <cell r="D351">
            <v>9</v>
          </cell>
          <cell r="E351">
            <v>126.14358163639858</v>
          </cell>
          <cell r="F351">
            <v>9161.27338293892</v>
          </cell>
          <cell r="G351">
            <v>2395</v>
          </cell>
          <cell r="H351">
            <v>893</v>
          </cell>
          <cell r="I351">
            <v>43528926.85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14</v>
          </cell>
          <cell r="E352">
            <v>102.20894021448967</v>
          </cell>
          <cell r="F352">
            <v>9839.126931964056</v>
          </cell>
          <cell r="G352">
            <v>217</v>
          </cell>
          <cell r="H352">
            <v>893</v>
          </cell>
          <cell r="I352">
            <v>15987895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9</v>
          </cell>
          <cell r="E353">
            <v>129.38908714852315</v>
          </cell>
          <cell r="F353">
            <v>8934.458677169221</v>
          </cell>
          <cell r="G353">
            <v>2626</v>
          </cell>
          <cell r="H353">
            <v>893</v>
          </cell>
          <cell r="I353">
            <v>48416090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12697.210000000003</v>
          </cell>
          <cell r="G354">
            <v>0</v>
          </cell>
          <cell r="H354">
            <v>893</v>
          </cell>
          <cell r="I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  <cell r="D355">
            <v>9</v>
          </cell>
          <cell r="E355">
            <v>103.10716405216456</v>
          </cell>
          <cell r="F355">
            <v>9596.702467326733</v>
          </cell>
          <cell r="G355">
            <v>298</v>
          </cell>
          <cell r="H355">
            <v>893</v>
          </cell>
          <cell r="I355">
            <v>19035942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9</v>
          </cell>
          <cell r="E356">
            <v>129.81540414667222</v>
          </cell>
          <cell r="F356">
            <v>9727.986994990493</v>
          </cell>
          <cell r="G356">
            <v>2900</v>
          </cell>
          <cell r="H356">
            <v>893</v>
          </cell>
          <cell r="I356">
            <v>60289808.45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14</v>
          </cell>
          <cell r="E357">
            <v>100.05356194772459</v>
          </cell>
          <cell r="F357">
            <v>11434.320601644677</v>
          </cell>
          <cell r="G357">
            <v>6</v>
          </cell>
          <cell r="H357">
            <v>893</v>
          </cell>
          <cell r="I357">
            <v>298886248.5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  <cell r="D358">
            <v>0</v>
          </cell>
          <cell r="E358">
            <v>0</v>
          </cell>
          <cell r="F358">
            <v>12697.210000000001</v>
          </cell>
          <cell r="G358">
            <v>0</v>
          </cell>
          <cell r="H358">
            <v>893</v>
          </cell>
          <cell r="I358">
            <v>0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  <cell r="D359">
            <v>9</v>
          </cell>
          <cell r="E359">
            <v>119.73242214781239</v>
          </cell>
          <cell r="F359">
            <v>8527.659619052132</v>
          </cell>
          <cell r="G359">
            <v>1683</v>
          </cell>
          <cell r="H359">
            <v>893</v>
          </cell>
          <cell r="I359">
            <v>11035375.25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12697.210000000001</v>
          </cell>
          <cell r="G360">
            <v>0</v>
          </cell>
          <cell r="H360">
            <v>893</v>
          </cell>
          <cell r="I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9</v>
          </cell>
          <cell r="E361">
            <v>132.2037078451868</v>
          </cell>
          <cell r="F361">
            <v>8939.018794826974</v>
          </cell>
          <cell r="G361">
            <v>2879</v>
          </cell>
          <cell r="H361">
            <v>893</v>
          </cell>
          <cell r="I361">
            <v>10000000</v>
          </cell>
        </row>
        <row r="362">
          <cell r="A362">
            <v>406</v>
          </cell>
          <cell r="B362" t="str">
            <v>NORTHAMPTON SMITH</v>
          </cell>
          <cell r="C362">
            <v>1</v>
          </cell>
          <cell r="D362">
            <v>9</v>
          </cell>
          <cell r="E362">
            <v>103.48089866154942</v>
          </cell>
          <cell r="F362">
            <v>18125.546016260163</v>
          </cell>
          <cell r="G362">
            <v>631</v>
          </cell>
          <cell r="H362">
            <v>893</v>
          </cell>
          <cell r="I362">
            <v>2676674</v>
          </cell>
        </row>
        <row r="363">
          <cell r="A363">
            <v>600</v>
          </cell>
          <cell r="B363" t="str">
            <v>ACTON BOXBOROUGH</v>
          </cell>
          <cell r="C363">
            <v>1</v>
          </cell>
          <cell r="D363">
            <v>9</v>
          </cell>
          <cell r="E363">
            <v>126.11661300645972</v>
          </cell>
          <cell r="F363">
            <v>9352.581937221657</v>
          </cell>
          <cell r="G363">
            <v>2443</v>
          </cell>
          <cell r="H363">
            <v>893</v>
          </cell>
          <cell r="I363">
            <v>35642455</v>
          </cell>
        </row>
        <row r="364">
          <cell r="A364">
            <v>603</v>
          </cell>
          <cell r="B364" t="str">
            <v>ADAMS CHESHIRE</v>
          </cell>
          <cell r="C364">
            <v>1</v>
          </cell>
          <cell r="D364">
            <v>9</v>
          </cell>
          <cell r="E364">
            <v>108.14987748100577</v>
          </cell>
          <cell r="F364">
            <v>9945.521527126592</v>
          </cell>
          <cell r="G364">
            <v>811</v>
          </cell>
          <cell r="H364">
            <v>893</v>
          </cell>
          <cell r="I364">
            <v>16205080</v>
          </cell>
        </row>
        <row r="365">
          <cell r="A365">
            <v>605</v>
          </cell>
          <cell r="B365" t="str">
            <v>AMHERST PELHAM</v>
          </cell>
          <cell r="C365">
            <v>1</v>
          </cell>
          <cell r="D365">
            <v>9</v>
          </cell>
          <cell r="E365">
            <v>162.49198043206465</v>
          </cell>
          <cell r="F365">
            <v>9865.069745341612</v>
          </cell>
          <cell r="G365">
            <v>6165</v>
          </cell>
          <cell r="H365">
            <v>893</v>
          </cell>
          <cell r="I365">
            <v>26899213</v>
          </cell>
        </row>
        <row r="366">
          <cell r="A366">
            <v>610</v>
          </cell>
          <cell r="B366" t="str">
            <v>ASHBURNHAM WESTMINSTER</v>
          </cell>
          <cell r="C366">
            <v>1</v>
          </cell>
          <cell r="D366">
            <v>9</v>
          </cell>
          <cell r="E366">
            <v>108.37866706599809</v>
          </cell>
          <cell r="F366">
            <v>9105.088135964912</v>
          </cell>
          <cell r="G366">
            <v>763</v>
          </cell>
          <cell r="H366">
            <v>893</v>
          </cell>
          <cell r="I366">
            <v>22820577</v>
          </cell>
        </row>
        <row r="367">
          <cell r="A367">
            <v>615</v>
          </cell>
          <cell r="B367" t="str">
            <v>ATHOL ROYALSTON</v>
          </cell>
          <cell r="C367">
            <v>1</v>
          </cell>
          <cell r="D367">
            <v>14</v>
          </cell>
          <cell r="E367">
            <v>120.4432141321456</v>
          </cell>
          <cell r="F367">
            <v>9860.655002767016</v>
          </cell>
          <cell r="G367">
            <v>2016</v>
          </cell>
          <cell r="H367">
            <v>893</v>
          </cell>
          <cell r="I367">
            <v>22279155</v>
          </cell>
        </row>
        <row r="368">
          <cell r="A368">
            <v>616</v>
          </cell>
          <cell r="B368" t="str">
            <v>AYER SHIRLEY</v>
          </cell>
          <cell r="C368">
            <v>1</v>
          </cell>
          <cell r="D368">
            <v>9</v>
          </cell>
          <cell r="E368">
            <v>124.9141943059811</v>
          </cell>
          <cell r="F368">
            <v>9758.834272184875</v>
          </cell>
          <cell r="G368">
            <v>2431</v>
          </cell>
          <cell r="H368">
            <v>893</v>
          </cell>
          <cell r="I368">
            <v>21807266</v>
          </cell>
        </row>
        <row r="369">
          <cell r="A369">
            <v>618</v>
          </cell>
          <cell r="B369" t="str">
            <v>BERKSHIRE HILLS</v>
          </cell>
          <cell r="C369">
            <v>1</v>
          </cell>
          <cell r="D369">
            <v>9</v>
          </cell>
          <cell r="E369">
            <v>157.16928714314284</v>
          </cell>
          <cell r="F369">
            <v>9557.377605633805</v>
          </cell>
          <cell r="G369">
            <v>5464</v>
          </cell>
          <cell r="H369">
            <v>893</v>
          </cell>
          <cell r="I369">
            <v>16896103</v>
          </cell>
        </row>
        <row r="370">
          <cell r="A370">
            <v>620</v>
          </cell>
          <cell r="B370" t="str">
            <v>BERLIN BOYLSTON</v>
          </cell>
          <cell r="C370">
            <v>1</v>
          </cell>
          <cell r="D370">
            <v>9</v>
          </cell>
          <cell r="E370">
            <v>153.75076357860408</v>
          </cell>
          <cell r="F370">
            <v>9132.012476415091</v>
          </cell>
          <cell r="G370">
            <v>4909</v>
          </cell>
          <cell r="H370">
            <v>893</v>
          </cell>
          <cell r="I370">
            <v>6327809</v>
          </cell>
        </row>
        <row r="371">
          <cell r="A371">
            <v>622</v>
          </cell>
          <cell r="B371" t="str">
            <v>BLACKSTONE MILLVILLE</v>
          </cell>
          <cell r="C371">
            <v>1</v>
          </cell>
          <cell r="D371">
            <v>9</v>
          </cell>
          <cell r="E371">
            <v>106.75645152076139</v>
          </cell>
          <cell r="F371">
            <v>9197.46173646578</v>
          </cell>
          <cell r="G371">
            <v>621</v>
          </cell>
          <cell r="H371">
            <v>893</v>
          </cell>
          <cell r="I371">
            <v>19312031</v>
          </cell>
        </row>
        <row r="372">
          <cell r="A372">
            <v>625</v>
          </cell>
          <cell r="B372" t="str">
            <v>BRIDGEWATER RAYNHAM</v>
          </cell>
          <cell r="C372">
            <v>1</v>
          </cell>
          <cell r="D372">
            <v>9</v>
          </cell>
          <cell r="E372">
            <v>113.25210095349985</v>
          </cell>
          <cell r="F372">
            <v>9037.151616788322</v>
          </cell>
          <cell r="G372">
            <v>1198</v>
          </cell>
          <cell r="H372">
            <v>893</v>
          </cell>
          <cell r="I372">
            <v>57004727</v>
          </cell>
        </row>
        <row r="373">
          <cell r="A373">
            <v>632</v>
          </cell>
          <cell r="B373" t="str">
            <v>CHESTERFIELD GOSHEN</v>
          </cell>
          <cell r="C373">
            <v>1</v>
          </cell>
          <cell r="D373">
            <v>9</v>
          </cell>
          <cell r="E373">
            <v>135.36009301877522</v>
          </cell>
          <cell r="F373">
            <v>8832.135874999998</v>
          </cell>
          <cell r="G373">
            <v>3123</v>
          </cell>
          <cell r="H373">
            <v>893</v>
          </cell>
          <cell r="I373">
            <v>1874991</v>
          </cell>
        </row>
        <row r="374">
          <cell r="A374">
            <v>635</v>
          </cell>
          <cell r="B374" t="str">
            <v>CENTRAL BERKSHIRE</v>
          </cell>
          <cell r="C374">
            <v>1</v>
          </cell>
          <cell r="D374">
            <v>9</v>
          </cell>
          <cell r="E374">
            <v>128.64593913107444</v>
          </cell>
          <cell r="F374">
            <v>9469.566451612904</v>
          </cell>
          <cell r="G374">
            <v>2713</v>
          </cell>
          <cell r="H374">
            <v>893</v>
          </cell>
          <cell r="I374">
            <v>24091851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  <cell r="D375">
            <v>9</v>
          </cell>
          <cell r="E375">
            <v>169.84600467070163</v>
          </cell>
          <cell r="F375">
            <v>10051.176041621407</v>
          </cell>
          <cell r="G375">
            <v>7020</v>
          </cell>
          <cell r="H375">
            <v>893</v>
          </cell>
          <cell r="I375">
            <v>22451396</v>
          </cell>
        </row>
        <row r="376">
          <cell r="A376">
            <v>645</v>
          </cell>
          <cell r="B376" t="str">
            <v>DENNIS YARMOUTH</v>
          </cell>
          <cell r="C376">
            <v>1</v>
          </cell>
          <cell r="D376">
            <v>9</v>
          </cell>
          <cell r="E376">
            <v>133.40505660059722</v>
          </cell>
          <cell r="F376">
            <v>9765.327006861062</v>
          </cell>
          <cell r="G376">
            <v>3262</v>
          </cell>
          <cell r="H376">
            <v>893</v>
          </cell>
          <cell r="I376">
            <v>46727448</v>
          </cell>
        </row>
        <row r="377">
          <cell r="A377">
            <v>650</v>
          </cell>
          <cell r="B377" t="str">
            <v>DIGHTON REHOBOTH</v>
          </cell>
          <cell r="C377">
            <v>1</v>
          </cell>
          <cell r="D377">
            <v>9</v>
          </cell>
          <cell r="E377">
            <v>117.30638023966375</v>
          </cell>
          <cell r="F377">
            <v>9281.894178571429</v>
          </cell>
          <cell r="G377">
            <v>1606</v>
          </cell>
          <cell r="H377">
            <v>893</v>
          </cell>
          <cell r="I377">
            <v>33269733</v>
          </cell>
        </row>
        <row r="378">
          <cell r="A378">
            <v>655</v>
          </cell>
          <cell r="B378" t="str">
            <v>DOVER SHERBORN</v>
          </cell>
          <cell r="C378">
            <v>1</v>
          </cell>
          <cell r="D378">
            <v>9</v>
          </cell>
          <cell r="E378">
            <v>170.84927772296138</v>
          </cell>
          <cell r="F378">
            <v>9077.994211820409</v>
          </cell>
          <cell r="G378">
            <v>6432</v>
          </cell>
          <cell r="H378">
            <v>893</v>
          </cell>
          <cell r="I378">
            <v>18245384</v>
          </cell>
        </row>
        <row r="379">
          <cell r="A379">
            <v>658</v>
          </cell>
          <cell r="B379" t="str">
            <v>DUDLEY CHARLTON</v>
          </cell>
          <cell r="C379">
            <v>1</v>
          </cell>
          <cell r="D379">
            <v>9</v>
          </cell>
          <cell r="E379">
            <v>103.9290338049884</v>
          </cell>
          <cell r="F379">
            <v>9049.05723569108</v>
          </cell>
          <cell r="G379">
            <v>356</v>
          </cell>
          <cell r="H379">
            <v>893</v>
          </cell>
          <cell r="I379">
            <v>37569352</v>
          </cell>
        </row>
        <row r="380">
          <cell r="A380">
            <v>660</v>
          </cell>
          <cell r="B380" t="str">
            <v>NAUSET</v>
          </cell>
          <cell r="C380">
            <v>1</v>
          </cell>
          <cell r="D380">
            <v>9</v>
          </cell>
          <cell r="E380">
            <v>185.7575847708872</v>
          </cell>
          <cell r="F380">
            <v>9410.6935506135</v>
          </cell>
          <cell r="G380">
            <v>8070</v>
          </cell>
          <cell r="H380">
            <v>893</v>
          </cell>
          <cell r="I380">
            <v>23540381</v>
          </cell>
        </row>
        <row r="381">
          <cell r="A381">
            <v>662</v>
          </cell>
          <cell r="B381" t="str">
            <v>FARMINGTON RIVER</v>
          </cell>
          <cell r="C381">
            <v>1</v>
          </cell>
          <cell r="D381">
            <v>9</v>
          </cell>
          <cell r="E381">
            <v>133.94196519622136</v>
          </cell>
          <cell r="F381">
            <v>9491.54375478927</v>
          </cell>
          <cell r="G381">
            <v>3222</v>
          </cell>
          <cell r="H381">
            <v>893</v>
          </cell>
          <cell r="I381">
            <v>3562439</v>
          </cell>
        </row>
        <row r="382">
          <cell r="A382">
            <v>665</v>
          </cell>
          <cell r="B382" t="str">
            <v>FREETOWN LAKEVILLE</v>
          </cell>
          <cell r="C382">
            <v>1</v>
          </cell>
          <cell r="D382">
            <v>9</v>
          </cell>
          <cell r="E382">
            <v>107.25701849227525</v>
          </cell>
          <cell r="F382">
            <v>8872.249240336132</v>
          </cell>
          <cell r="G382">
            <v>644</v>
          </cell>
          <cell r="H382">
            <v>893</v>
          </cell>
          <cell r="I382">
            <v>28109318</v>
          </cell>
        </row>
        <row r="383">
          <cell r="A383">
            <v>670</v>
          </cell>
          <cell r="B383" t="str">
            <v>FRONTIER</v>
          </cell>
          <cell r="C383">
            <v>1</v>
          </cell>
          <cell r="D383">
            <v>9</v>
          </cell>
          <cell r="E383">
            <v>153.15126389008336</v>
          </cell>
          <cell r="F383">
            <v>9469.623392282956</v>
          </cell>
          <cell r="G383">
            <v>5033</v>
          </cell>
          <cell r="H383">
            <v>893</v>
          </cell>
          <cell r="I383">
            <v>9427278</v>
          </cell>
        </row>
        <row r="384">
          <cell r="A384">
            <v>672</v>
          </cell>
          <cell r="B384" t="str">
            <v>GATEWAY</v>
          </cell>
          <cell r="C384">
            <v>1</v>
          </cell>
          <cell r="D384">
            <v>9</v>
          </cell>
          <cell r="E384">
            <v>126.69867304379612</v>
          </cell>
          <cell r="F384">
            <v>9640.681325088339</v>
          </cell>
          <cell r="G384">
            <v>2574</v>
          </cell>
          <cell r="H384">
            <v>893</v>
          </cell>
          <cell r="I384">
            <v>13833266</v>
          </cell>
        </row>
        <row r="385">
          <cell r="A385">
            <v>673</v>
          </cell>
          <cell r="B385" t="str">
            <v>GROTON DUNSTABLE</v>
          </cell>
          <cell r="C385">
            <v>1</v>
          </cell>
          <cell r="D385">
            <v>9</v>
          </cell>
          <cell r="E385">
            <v>120.02669549975144</v>
          </cell>
          <cell r="F385">
            <v>8883.34326380303</v>
          </cell>
          <cell r="G385">
            <v>1779</v>
          </cell>
          <cell r="H385">
            <v>893</v>
          </cell>
          <cell r="I385">
            <v>28887579</v>
          </cell>
        </row>
        <row r="386">
          <cell r="A386">
            <v>674</v>
          </cell>
          <cell r="B386" t="str">
            <v>GILL MONTAGUE</v>
          </cell>
          <cell r="C386">
            <v>1</v>
          </cell>
          <cell r="D386">
            <v>14</v>
          </cell>
          <cell r="E386">
            <v>132.96607916357098</v>
          </cell>
          <cell r="F386">
            <v>10078.36129489603</v>
          </cell>
          <cell r="G386">
            <v>3322</v>
          </cell>
          <cell r="H386">
            <v>893</v>
          </cell>
          <cell r="I386">
            <v>15128650</v>
          </cell>
        </row>
        <row r="387">
          <cell r="A387">
            <v>675</v>
          </cell>
          <cell r="B387" t="str">
            <v>HAMILTON WENHAM</v>
          </cell>
          <cell r="C387">
            <v>1</v>
          </cell>
          <cell r="D387">
            <v>9</v>
          </cell>
          <cell r="E387">
            <v>150.66324011958483</v>
          </cell>
          <cell r="F387">
            <v>8934.163684865754</v>
          </cell>
          <cell r="G387">
            <v>4526</v>
          </cell>
          <cell r="H387">
            <v>893</v>
          </cell>
          <cell r="I387">
            <v>27183204</v>
          </cell>
        </row>
        <row r="388">
          <cell r="A388">
            <v>680</v>
          </cell>
          <cell r="B388" t="str">
            <v>HAMPDEN WILBRAHAM</v>
          </cell>
          <cell r="C388">
            <v>1</v>
          </cell>
          <cell r="D388">
            <v>9</v>
          </cell>
          <cell r="E388">
            <v>116.58079014763425</v>
          </cell>
          <cell r="F388">
            <v>8986.012270716603</v>
          </cell>
          <cell r="G388">
            <v>1490</v>
          </cell>
          <cell r="H388">
            <v>893</v>
          </cell>
          <cell r="I388">
            <v>36667931</v>
          </cell>
        </row>
        <row r="389">
          <cell r="A389">
            <v>683</v>
          </cell>
          <cell r="B389" t="str">
            <v>HAMPSHIRE</v>
          </cell>
          <cell r="C389">
            <v>1</v>
          </cell>
          <cell r="D389">
            <v>9</v>
          </cell>
          <cell r="E389">
            <v>131.18320215432755</v>
          </cell>
          <cell r="F389">
            <v>9190.352528883182</v>
          </cell>
          <cell r="G389">
            <v>2866</v>
          </cell>
          <cell r="H389">
            <v>893</v>
          </cell>
          <cell r="I389">
            <v>9853193</v>
          </cell>
        </row>
        <row r="390">
          <cell r="A390">
            <v>685</v>
          </cell>
          <cell r="B390" t="str">
            <v>HAWLEMONT</v>
          </cell>
          <cell r="C390">
            <v>1</v>
          </cell>
          <cell r="D390">
            <v>9</v>
          </cell>
          <cell r="E390">
            <v>161.56942323900364</v>
          </cell>
          <cell r="F390">
            <v>9671.736153846154</v>
          </cell>
          <cell r="G390">
            <v>5955</v>
          </cell>
          <cell r="H390">
            <v>893</v>
          </cell>
          <cell r="I390">
            <v>1430678</v>
          </cell>
        </row>
        <row r="391">
          <cell r="A391">
            <v>690</v>
          </cell>
          <cell r="B391" t="str">
            <v>KING PHILIP</v>
          </cell>
          <cell r="C391">
            <v>1</v>
          </cell>
          <cell r="D391">
            <v>9</v>
          </cell>
          <cell r="E391">
            <v>113.10683463353324</v>
          </cell>
          <cell r="F391">
            <v>9126.71464325919</v>
          </cell>
          <cell r="G391">
            <v>1196</v>
          </cell>
          <cell r="H391">
            <v>893</v>
          </cell>
          <cell r="I391">
            <v>22989249</v>
          </cell>
        </row>
        <row r="392">
          <cell r="A392">
            <v>695</v>
          </cell>
          <cell r="B392" t="str">
            <v>LINCOLN SUDBURY</v>
          </cell>
          <cell r="C392">
            <v>1</v>
          </cell>
          <cell r="D392">
            <v>9</v>
          </cell>
          <cell r="E392">
            <v>140.58522811375826</v>
          </cell>
          <cell r="F392">
            <v>10030.870921163636</v>
          </cell>
          <cell r="G392">
            <v>4071</v>
          </cell>
          <cell r="H392">
            <v>893</v>
          </cell>
          <cell r="I392">
            <v>24065762</v>
          </cell>
        </row>
        <row r="393">
          <cell r="A393">
            <v>698</v>
          </cell>
          <cell r="B393" t="str">
            <v>MANCHESTER ESSEX</v>
          </cell>
          <cell r="C393">
            <v>1</v>
          </cell>
          <cell r="D393">
            <v>9</v>
          </cell>
          <cell r="E393">
            <v>152.48024906949288</v>
          </cell>
          <cell r="F393">
            <v>9081.770423513139</v>
          </cell>
          <cell r="G393">
            <v>4766</v>
          </cell>
          <cell r="H393">
            <v>893</v>
          </cell>
          <cell r="I393">
            <v>20027267</v>
          </cell>
        </row>
        <row r="394">
          <cell r="A394">
            <v>700</v>
          </cell>
          <cell r="B394" t="str">
            <v>MARTHAS VINEYARD</v>
          </cell>
          <cell r="C394">
            <v>1</v>
          </cell>
          <cell r="D394">
            <v>9</v>
          </cell>
          <cell r="E394">
            <v>196.41866932897233</v>
          </cell>
          <cell r="F394">
            <v>10924.570167597765</v>
          </cell>
          <cell r="G394">
            <v>10533</v>
          </cell>
          <cell r="H394">
            <v>893</v>
          </cell>
          <cell r="I394">
            <v>15298552</v>
          </cell>
        </row>
        <row r="395">
          <cell r="A395">
            <v>705</v>
          </cell>
          <cell r="B395" t="str">
            <v>MASCONOMET</v>
          </cell>
          <cell r="C395">
            <v>1</v>
          </cell>
          <cell r="D395">
            <v>9</v>
          </cell>
          <cell r="E395">
            <v>123.63006519669646</v>
          </cell>
          <cell r="F395">
            <v>9235.560858420798</v>
          </cell>
          <cell r="G395">
            <v>2182</v>
          </cell>
          <cell r="H395">
            <v>893</v>
          </cell>
          <cell r="I395">
            <v>24650521</v>
          </cell>
        </row>
        <row r="396">
          <cell r="A396">
            <v>710</v>
          </cell>
          <cell r="B396" t="str">
            <v>MENDON UPTON</v>
          </cell>
          <cell r="C396">
            <v>1</v>
          </cell>
          <cell r="D396">
            <v>9</v>
          </cell>
          <cell r="E396">
            <v>114.63342637409501</v>
          </cell>
          <cell r="F396">
            <v>9037.358828981936</v>
          </cell>
          <cell r="G396">
            <v>1322</v>
          </cell>
          <cell r="H396">
            <v>893</v>
          </cell>
          <cell r="I396">
            <v>26064017</v>
          </cell>
        </row>
        <row r="397">
          <cell r="A397">
            <v>712</v>
          </cell>
          <cell r="B397" t="str">
            <v>MONOMOY</v>
          </cell>
          <cell r="C397">
            <v>1</v>
          </cell>
          <cell r="D397">
            <v>9</v>
          </cell>
          <cell r="E397">
            <v>184.24214852545344</v>
          </cell>
          <cell r="F397">
            <v>9256.932118018967</v>
          </cell>
          <cell r="G397">
            <v>7798</v>
          </cell>
          <cell r="H397">
            <v>893</v>
          </cell>
          <cell r="I397">
            <v>30681395.5</v>
          </cell>
        </row>
        <row r="398">
          <cell r="A398">
            <v>715</v>
          </cell>
          <cell r="B398" t="str">
            <v>MOUNT GREYLOCK</v>
          </cell>
          <cell r="C398">
            <v>1</v>
          </cell>
          <cell r="D398">
            <v>9</v>
          </cell>
          <cell r="E398">
            <v>184.3198599155853</v>
          </cell>
          <cell r="F398">
            <v>9523.880667976426</v>
          </cell>
          <cell r="G398">
            <v>8031</v>
          </cell>
          <cell r="H398">
            <v>893</v>
          </cell>
          <cell r="I398">
            <v>9617168</v>
          </cell>
        </row>
        <row r="399">
          <cell r="A399">
            <v>717</v>
          </cell>
          <cell r="B399" t="str">
            <v>MOHAWK TRAIL</v>
          </cell>
          <cell r="C399">
            <v>1</v>
          </cell>
          <cell r="D399">
            <v>9</v>
          </cell>
          <cell r="E399">
            <v>141.53819683118658</v>
          </cell>
          <cell r="F399">
            <v>9690.921246319922</v>
          </cell>
          <cell r="G399">
            <v>4025</v>
          </cell>
          <cell r="H399">
            <v>893</v>
          </cell>
          <cell r="I399">
            <v>14769164</v>
          </cell>
        </row>
        <row r="400">
          <cell r="A400">
            <v>720</v>
          </cell>
          <cell r="B400" t="str">
            <v>NARRAGANSETT</v>
          </cell>
          <cell r="C400">
            <v>1</v>
          </cell>
          <cell r="D400">
            <v>9</v>
          </cell>
          <cell r="E400">
            <v>122.59116774842383</v>
          </cell>
          <cell r="F400">
            <v>9533.611429577466</v>
          </cell>
          <cell r="G400">
            <v>2154</v>
          </cell>
          <cell r="H400">
            <v>893</v>
          </cell>
          <cell r="I400">
            <v>16677757</v>
          </cell>
        </row>
        <row r="401">
          <cell r="A401">
            <v>725</v>
          </cell>
          <cell r="B401" t="str">
            <v>NASHOBA</v>
          </cell>
          <cell r="C401">
            <v>1</v>
          </cell>
          <cell r="D401">
            <v>9</v>
          </cell>
          <cell r="E401">
            <v>145.24703743158318</v>
          </cell>
          <cell r="F401">
            <v>9056.94687092085</v>
          </cell>
          <cell r="G401">
            <v>4098</v>
          </cell>
          <cell r="H401">
            <v>893</v>
          </cell>
          <cell r="I401">
            <v>42973764</v>
          </cell>
        </row>
        <row r="402">
          <cell r="A402">
            <v>728</v>
          </cell>
          <cell r="B402" t="str">
            <v>NEW SALEM WENDELL</v>
          </cell>
          <cell r="C402">
            <v>1</v>
          </cell>
          <cell r="D402">
            <v>9</v>
          </cell>
          <cell r="E402">
            <v>171.17671109777515</v>
          </cell>
          <cell r="F402">
            <v>9546.826890756302</v>
          </cell>
          <cell r="G402">
            <v>6795</v>
          </cell>
          <cell r="H402">
            <v>893</v>
          </cell>
          <cell r="I402">
            <v>1926562</v>
          </cell>
        </row>
        <row r="403">
          <cell r="A403">
            <v>730</v>
          </cell>
          <cell r="B403" t="str">
            <v>NORTHBORO SOUTHBORO</v>
          </cell>
          <cell r="C403">
            <v>1</v>
          </cell>
          <cell r="D403">
            <v>9</v>
          </cell>
          <cell r="E403">
            <v>119.53803779481964</v>
          </cell>
          <cell r="F403">
            <v>9652.542716133425</v>
          </cell>
          <cell r="G403">
            <v>1886</v>
          </cell>
          <cell r="H403">
            <v>893</v>
          </cell>
          <cell r="I403">
            <v>16845545</v>
          </cell>
        </row>
        <row r="404">
          <cell r="A404">
            <v>735</v>
          </cell>
          <cell r="B404" t="str">
            <v>NORTH MIDDLESEX</v>
          </cell>
          <cell r="C404">
            <v>1</v>
          </cell>
          <cell r="D404">
            <v>9</v>
          </cell>
          <cell r="E404">
            <v>111.31564609601692</v>
          </cell>
          <cell r="F404">
            <v>8981.19204935065</v>
          </cell>
          <cell r="G404">
            <v>1016</v>
          </cell>
          <cell r="H404">
            <v>893</v>
          </cell>
          <cell r="I404">
            <v>38970717</v>
          </cell>
        </row>
        <row r="405">
          <cell r="A405">
            <v>740</v>
          </cell>
          <cell r="B405" t="str">
            <v>OLD ROCHESTER</v>
          </cell>
          <cell r="C405">
            <v>1</v>
          </cell>
          <cell r="D405">
            <v>9</v>
          </cell>
          <cell r="E405">
            <v>148.062520369399</v>
          </cell>
          <cell r="F405">
            <v>9139.408479638008</v>
          </cell>
          <cell r="G405">
            <v>4393</v>
          </cell>
          <cell r="H405">
            <v>893</v>
          </cell>
          <cell r="I405">
            <v>15298824</v>
          </cell>
        </row>
        <row r="406">
          <cell r="A406">
            <v>745</v>
          </cell>
          <cell r="B406" t="str">
            <v>PENTUCKET</v>
          </cell>
          <cell r="C406">
            <v>1</v>
          </cell>
          <cell r="D406">
            <v>9</v>
          </cell>
          <cell r="E406">
            <v>120.02523240765908</v>
          </cell>
          <cell r="F406">
            <v>8802.843754385965</v>
          </cell>
          <cell r="G406">
            <v>1763</v>
          </cell>
          <cell r="H406">
            <v>893</v>
          </cell>
          <cell r="I406">
            <v>30779662</v>
          </cell>
        </row>
        <row r="407">
          <cell r="A407">
            <v>750</v>
          </cell>
          <cell r="B407" t="str">
            <v>PIONEER</v>
          </cell>
          <cell r="C407">
            <v>1</v>
          </cell>
          <cell r="D407">
            <v>9</v>
          </cell>
          <cell r="E407">
            <v>150.9309134616023</v>
          </cell>
          <cell r="F407">
            <v>9542.611060267856</v>
          </cell>
          <cell r="G407">
            <v>4860</v>
          </cell>
          <cell r="H407">
            <v>893</v>
          </cell>
          <cell r="I407">
            <v>12955767</v>
          </cell>
        </row>
        <row r="408">
          <cell r="A408">
            <v>753</v>
          </cell>
          <cell r="B408" t="str">
            <v>QUABBIN</v>
          </cell>
          <cell r="C408">
            <v>1</v>
          </cell>
          <cell r="D408">
            <v>9</v>
          </cell>
          <cell r="E408">
            <v>114.27666459192002</v>
          </cell>
          <cell r="F408">
            <v>9235.702484624846</v>
          </cell>
          <cell r="G408">
            <v>1319</v>
          </cell>
          <cell r="H408">
            <v>893</v>
          </cell>
          <cell r="I408">
            <v>26766936</v>
          </cell>
        </row>
        <row r="409">
          <cell r="A409">
            <v>755</v>
          </cell>
          <cell r="B409" t="str">
            <v>RALPH C MAHAR</v>
          </cell>
          <cell r="C409">
            <v>1</v>
          </cell>
          <cell r="D409">
            <v>9</v>
          </cell>
          <cell r="E409">
            <v>124.9307173928862</v>
          </cell>
          <cell r="F409">
            <v>10318.229833333335</v>
          </cell>
          <cell r="G409">
            <v>2572</v>
          </cell>
          <cell r="H409">
            <v>893</v>
          </cell>
          <cell r="I409">
            <v>10283668</v>
          </cell>
        </row>
        <row r="410">
          <cell r="A410">
            <v>760</v>
          </cell>
          <cell r="B410" t="str">
            <v>SILVER LAKE</v>
          </cell>
          <cell r="C410">
            <v>1</v>
          </cell>
          <cell r="D410">
            <v>9</v>
          </cell>
          <cell r="E410">
            <v>107.53810780388974</v>
          </cell>
          <cell r="F410">
            <v>9842.874633308025</v>
          </cell>
          <cell r="G410">
            <v>742</v>
          </cell>
          <cell r="H410">
            <v>893</v>
          </cell>
          <cell r="I410">
            <v>19311922</v>
          </cell>
        </row>
        <row r="411">
          <cell r="A411">
            <v>763</v>
          </cell>
          <cell r="B411" t="str">
            <v>SOMERSET BERKLEY</v>
          </cell>
          <cell r="C411">
            <v>1</v>
          </cell>
          <cell r="D411">
            <v>9</v>
          </cell>
          <cell r="E411">
            <v>140.51499860135618</v>
          </cell>
          <cell r="F411">
            <v>9949.35546</v>
          </cell>
          <cell r="G411">
            <v>4031</v>
          </cell>
          <cell r="H411">
            <v>893</v>
          </cell>
          <cell r="I411">
            <v>9995942</v>
          </cell>
        </row>
        <row r="412">
          <cell r="A412">
            <v>765</v>
          </cell>
          <cell r="B412" t="str">
            <v>SOUTHERN BERKSHIRE</v>
          </cell>
          <cell r="C412">
            <v>1</v>
          </cell>
          <cell r="D412">
            <v>9</v>
          </cell>
          <cell r="E412">
            <v>170.39984073382064</v>
          </cell>
          <cell r="F412">
            <v>9294.014217772214</v>
          </cell>
          <cell r="G412">
            <v>6543</v>
          </cell>
          <cell r="H412">
            <v>893</v>
          </cell>
          <cell r="I412">
            <v>13666747</v>
          </cell>
        </row>
        <row r="413">
          <cell r="A413">
            <v>766</v>
          </cell>
          <cell r="B413" t="str">
            <v>SOUTHWICK TOLLAND</v>
          </cell>
          <cell r="C413">
            <v>1</v>
          </cell>
          <cell r="D413">
            <v>9</v>
          </cell>
          <cell r="E413">
            <v>126.02008087116387</v>
          </cell>
          <cell r="F413">
            <v>9328.337314349526</v>
          </cell>
          <cell r="G413">
            <v>2427</v>
          </cell>
          <cell r="H413">
            <v>893</v>
          </cell>
          <cell r="I413">
            <v>20494029</v>
          </cell>
        </row>
        <row r="414">
          <cell r="A414">
            <v>767</v>
          </cell>
          <cell r="B414" t="str">
            <v>SPENCER EAST BROOKFIELD</v>
          </cell>
          <cell r="C414">
            <v>1</v>
          </cell>
          <cell r="D414">
            <v>9</v>
          </cell>
          <cell r="E414">
            <v>108.35703295763834</v>
          </cell>
          <cell r="F414">
            <v>10005.583957164712</v>
          </cell>
          <cell r="G414">
            <v>836</v>
          </cell>
          <cell r="H414">
            <v>893</v>
          </cell>
          <cell r="I414">
            <v>20912047</v>
          </cell>
        </row>
        <row r="415">
          <cell r="A415">
            <v>770</v>
          </cell>
          <cell r="B415" t="str">
            <v>TANTASQUA</v>
          </cell>
          <cell r="C415">
            <v>1</v>
          </cell>
          <cell r="D415">
            <v>9</v>
          </cell>
          <cell r="E415">
            <v>114.91959314247285</v>
          </cell>
          <cell r="F415">
            <v>10026.912528019924</v>
          </cell>
          <cell r="G415">
            <v>1496</v>
          </cell>
          <cell r="H415">
            <v>893</v>
          </cell>
          <cell r="I415">
            <v>18980952</v>
          </cell>
        </row>
        <row r="416">
          <cell r="A416">
            <v>773</v>
          </cell>
          <cell r="B416" t="str">
            <v>TRITON</v>
          </cell>
          <cell r="C416">
            <v>1</v>
          </cell>
          <cell r="D416">
            <v>9</v>
          </cell>
          <cell r="E416">
            <v>109.75181208223135</v>
          </cell>
          <cell r="F416">
            <v>9319.187644013226</v>
          </cell>
          <cell r="G416">
            <v>909</v>
          </cell>
          <cell r="H416">
            <v>893</v>
          </cell>
          <cell r="I416">
            <v>33073426</v>
          </cell>
        </row>
        <row r="417">
          <cell r="A417">
            <v>774</v>
          </cell>
          <cell r="B417" t="str">
            <v>UPISLAND</v>
          </cell>
          <cell r="C417">
            <v>1</v>
          </cell>
          <cell r="D417">
            <v>9</v>
          </cell>
          <cell r="E417">
            <v>281.34809098796336</v>
          </cell>
          <cell r="F417">
            <v>8443.478649425288</v>
          </cell>
          <cell r="G417">
            <v>15312</v>
          </cell>
          <cell r="H417">
            <v>893</v>
          </cell>
          <cell r="I417">
            <v>8574167.169220999</v>
          </cell>
        </row>
        <row r="418">
          <cell r="A418">
            <v>775</v>
          </cell>
          <cell r="B418" t="str">
            <v>WACHUSETT</v>
          </cell>
          <cell r="C418">
            <v>1</v>
          </cell>
          <cell r="D418">
            <v>9</v>
          </cell>
          <cell r="E418">
            <v>111.38437617111208</v>
          </cell>
          <cell r="F418">
            <v>8795.133774243059</v>
          </cell>
          <cell r="G418">
            <v>1001</v>
          </cell>
          <cell r="H418">
            <v>893</v>
          </cell>
          <cell r="I418">
            <v>70586731</v>
          </cell>
        </row>
        <row r="419">
          <cell r="A419">
            <v>778</v>
          </cell>
          <cell r="B419" t="str">
            <v>QUABOAG</v>
          </cell>
          <cell r="C419">
            <v>1</v>
          </cell>
          <cell r="D419">
            <v>14</v>
          </cell>
          <cell r="E419">
            <v>110.61059636591412</v>
          </cell>
          <cell r="F419">
            <v>9686.29267066767</v>
          </cell>
          <cell r="G419">
            <v>1028</v>
          </cell>
          <cell r="H419">
            <v>893</v>
          </cell>
          <cell r="I419">
            <v>14612916</v>
          </cell>
        </row>
        <row r="420">
          <cell r="A420">
            <v>780</v>
          </cell>
          <cell r="B420" t="str">
            <v>WHITMAN HANSON</v>
          </cell>
          <cell r="C420">
            <v>1</v>
          </cell>
          <cell r="D420">
            <v>9</v>
          </cell>
          <cell r="E420">
            <v>105.66817029007612</v>
          </cell>
          <cell r="F420">
            <v>9062.662257754268</v>
          </cell>
          <cell r="G420">
            <v>514</v>
          </cell>
          <cell r="H420">
            <v>893</v>
          </cell>
          <cell r="I420">
            <v>39623267</v>
          </cell>
        </row>
        <row r="421">
          <cell r="A421">
            <v>801</v>
          </cell>
          <cell r="B421" t="str">
            <v>ASSABET VALLEY</v>
          </cell>
          <cell r="C421">
            <v>1</v>
          </cell>
          <cell r="D421">
            <v>9</v>
          </cell>
          <cell r="E421">
            <v>100</v>
          </cell>
          <cell r="F421">
            <v>16415.090917404796</v>
          </cell>
          <cell r="G421">
            <v>0</v>
          </cell>
          <cell r="H421">
            <v>893</v>
          </cell>
          <cell r="I421">
            <v>11278436</v>
          </cell>
        </row>
        <row r="422">
          <cell r="A422">
            <v>805</v>
          </cell>
          <cell r="B422" t="str">
            <v>BLACKSTONE VALLEY</v>
          </cell>
          <cell r="C422">
            <v>1</v>
          </cell>
          <cell r="D422">
            <v>9</v>
          </cell>
          <cell r="E422">
            <v>105.26846864857653</v>
          </cell>
          <cell r="F422">
            <v>14749.15050193133</v>
          </cell>
          <cell r="G422">
            <v>777</v>
          </cell>
          <cell r="H422">
            <v>893</v>
          </cell>
          <cell r="I422">
            <v>17994526</v>
          </cell>
        </row>
        <row r="423">
          <cell r="A423">
            <v>806</v>
          </cell>
          <cell r="B423" t="str">
            <v>BLUE HILLS</v>
          </cell>
          <cell r="C423">
            <v>1</v>
          </cell>
          <cell r="D423">
            <v>9</v>
          </cell>
          <cell r="E423">
            <v>122.17460016852854</v>
          </cell>
          <cell r="F423">
            <v>15280.834720023953</v>
          </cell>
          <cell r="G423">
            <v>3388</v>
          </cell>
          <cell r="H423">
            <v>893</v>
          </cell>
          <cell r="I423">
            <v>15841156</v>
          </cell>
        </row>
        <row r="424">
          <cell r="A424">
            <v>810</v>
          </cell>
          <cell r="B424" t="str">
            <v>BRISTOL PLYMOUTH</v>
          </cell>
          <cell r="C424">
            <v>1</v>
          </cell>
          <cell r="D424">
            <v>9</v>
          </cell>
          <cell r="E424">
            <v>101.78296794797532</v>
          </cell>
          <cell r="F424">
            <v>14755.97783227848</v>
          </cell>
          <cell r="G424">
            <v>263</v>
          </cell>
          <cell r="H424">
            <v>893</v>
          </cell>
          <cell r="I424">
            <v>18808660</v>
          </cell>
        </row>
        <row r="425">
          <cell r="A425">
            <v>815</v>
          </cell>
          <cell r="B425" t="str">
            <v>CAPE COD</v>
          </cell>
          <cell r="C425">
            <v>1</v>
          </cell>
          <cell r="D425">
            <v>9</v>
          </cell>
          <cell r="E425">
            <v>116.6711745425757</v>
          </cell>
          <cell r="F425">
            <v>14984.94402694611</v>
          </cell>
          <cell r="G425">
            <v>2498</v>
          </cell>
          <cell r="H425">
            <v>893</v>
          </cell>
          <cell r="I425">
            <v>12000887</v>
          </cell>
        </row>
        <row r="426">
          <cell r="A426">
            <v>818</v>
          </cell>
          <cell r="B426" t="str">
            <v>FRANKLIN COUNTY</v>
          </cell>
          <cell r="C426">
            <v>1</v>
          </cell>
          <cell r="D426">
            <v>9</v>
          </cell>
          <cell r="E426">
            <v>126.65055775388183</v>
          </cell>
          <cell r="F426">
            <v>15240.203923240939</v>
          </cell>
          <cell r="G426">
            <v>4062</v>
          </cell>
          <cell r="H426">
            <v>893</v>
          </cell>
          <cell r="I426">
            <v>8935610</v>
          </cell>
        </row>
        <row r="427">
          <cell r="A427">
            <v>821</v>
          </cell>
          <cell r="B427" t="str">
            <v>GREATER FALL RIVER</v>
          </cell>
          <cell r="C427">
            <v>1</v>
          </cell>
          <cell r="D427">
            <v>9</v>
          </cell>
          <cell r="E427">
            <v>101.79138839225614</v>
          </cell>
          <cell r="F427">
            <v>14990.865901287554</v>
          </cell>
          <cell r="G427">
            <v>269</v>
          </cell>
          <cell r="H427">
            <v>893</v>
          </cell>
          <cell r="I427">
            <v>21292368</v>
          </cell>
        </row>
        <row r="428">
          <cell r="A428">
            <v>823</v>
          </cell>
          <cell r="B428" t="str">
            <v>GREATER LAWRENCE</v>
          </cell>
          <cell r="C428">
            <v>1</v>
          </cell>
          <cell r="D428">
            <v>9</v>
          </cell>
          <cell r="E428">
            <v>105.05687312453063</v>
          </cell>
          <cell r="F428">
            <v>16559.712893445376</v>
          </cell>
          <cell r="G428">
            <v>837</v>
          </cell>
          <cell r="H428">
            <v>893</v>
          </cell>
          <cell r="I428">
            <v>24119087</v>
          </cell>
        </row>
        <row r="429">
          <cell r="A429">
            <v>825</v>
          </cell>
          <cell r="B429" t="str">
            <v>GREATER NEW BEDFORD</v>
          </cell>
          <cell r="C429">
            <v>1</v>
          </cell>
          <cell r="D429">
            <v>9</v>
          </cell>
          <cell r="E429">
            <v>102.27131150052567</v>
          </cell>
          <cell r="F429">
            <v>15201.268037383177</v>
          </cell>
          <cell r="G429">
            <v>345</v>
          </cell>
          <cell r="H429">
            <v>893</v>
          </cell>
          <cell r="I429">
            <v>33192834</v>
          </cell>
        </row>
        <row r="430">
          <cell r="A430">
            <v>828</v>
          </cell>
          <cell r="B430" t="str">
            <v>GREATER LOWELL</v>
          </cell>
          <cell r="C430">
            <v>1</v>
          </cell>
          <cell r="D430">
            <v>9</v>
          </cell>
          <cell r="E430">
            <v>101.27821174921121</v>
          </cell>
          <cell r="F430">
            <v>15330.149300272356</v>
          </cell>
          <cell r="G430">
            <v>196</v>
          </cell>
          <cell r="H430">
            <v>893</v>
          </cell>
          <cell r="I430">
            <v>34013580</v>
          </cell>
        </row>
        <row r="431">
          <cell r="A431">
            <v>829</v>
          </cell>
          <cell r="B431" t="str">
            <v>SOUTH MIDDLESEX</v>
          </cell>
          <cell r="C431">
            <v>1</v>
          </cell>
          <cell r="D431">
            <v>9</v>
          </cell>
          <cell r="E431">
            <v>134.78546271753325</v>
          </cell>
          <cell r="F431">
            <v>16232.762393796158</v>
          </cell>
          <cell r="G431">
            <v>5647</v>
          </cell>
          <cell r="H431">
            <v>893</v>
          </cell>
          <cell r="I431">
            <v>15013689</v>
          </cell>
        </row>
        <row r="432">
          <cell r="A432">
            <v>830</v>
          </cell>
          <cell r="B432" t="str">
            <v>MINUTEMAN</v>
          </cell>
          <cell r="C432">
            <v>1</v>
          </cell>
          <cell r="D432">
            <v>9</v>
          </cell>
          <cell r="E432">
            <v>152.80273963164822</v>
          </cell>
          <cell r="F432">
            <v>15926.39164099526</v>
          </cell>
          <cell r="G432">
            <v>8410</v>
          </cell>
          <cell r="H432">
            <v>893</v>
          </cell>
          <cell r="I432">
            <v>10484430</v>
          </cell>
        </row>
        <row r="433">
          <cell r="A433">
            <v>832</v>
          </cell>
          <cell r="B433" t="str">
            <v>MONTACHUSETT</v>
          </cell>
          <cell r="C433">
            <v>1</v>
          </cell>
          <cell r="D433">
            <v>9</v>
          </cell>
          <cell r="E433">
            <v>100.32850805457403</v>
          </cell>
          <cell r="F433">
            <v>14804.243811503811</v>
          </cell>
          <cell r="G433">
            <v>49</v>
          </cell>
          <cell r="H433">
            <v>893</v>
          </cell>
          <cell r="I433">
            <v>21034364</v>
          </cell>
        </row>
        <row r="434">
          <cell r="A434">
            <v>851</v>
          </cell>
          <cell r="B434" t="str">
            <v>NORTHERN BERKSHIRE</v>
          </cell>
          <cell r="C434">
            <v>1</v>
          </cell>
          <cell r="D434">
            <v>9</v>
          </cell>
          <cell r="E434">
            <v>103.60970785262332</v>
          </cell>
          <cell r="F434">
            <v>15131.408666666666</v>
          </cell>
          <cell r="G434">
            <v>546</v>
          </cell>
          <cell r="H434">
            <v>893</v>
          </cell>
          <cell r="I434">
            <v>6334539</v>
          </cell>
        </row>
        <row r="435">
          <cell r="A435">
            <v>852</v>
          </cell>
          <cell r="B435" t="str">
            <v>NASHOBA VALLEY</v>
          </cell>
          <cell r="C435">
            <v>1</v>
          </cell>
          <cell r="D435">
            <v>9</v>
          </cell>
          <cell r="E435">
            <v>103.01334808784294</v>
          </cell>
          <cell r="F435">
            <v>15165.856471428571</v>
          </cell>
          <cell r="G435">
            <v>457</v>
          </cell>
          <cell r="H435">
            <v>893</v>
          </cell>
          <cell r="I435">
            <v>8766746</v>
          </cell>
        </row>
        <row r="436">
          <cell r="A436">
            <v>853</v>
          </cell>
          <cell r="B436" t="str">
            <v>NORTHEAST METROPOLITAN</v>
          </cell>
          <cell r="C436">
            <v>1</v>
          </cell>
          <cell r="D436">
            <v>9</v>
          </cell>
          <cell r="E436">
            <v>102.3581342841348</v>
          </cell>
          <cell r="F436">
            <v>15824.099018243023</v>
          </cell>
          <cell r="G436">
            <v>373</v>
          </cell>
          <cell r="H436">
            <v>893</v>
          </cell>
          <cell r="I436">
            <v>19938689</v>
          </cell>
        </row>
        <row r="437">
          <cell r="A437">
            <v>854</v>
          </cell>
          <cell r="B437" t="str">
            <v>NORTH SHORE</v>
          </cell>
          <cell r="C437">
            <v>1</v>
          </cell>
          <cell r="D437">
            <v>9</v>
          </cell>
          <cell r="E437">
            <v>129.84645975450098</v>
          </cell>
          <cell r="F437">
            <v>15090.799868197424</v>
          </cell>
          <cell r="G437">
            <v>4504</v>
          </cell>
          <cell r="H437">
            <v>893</v>
          </cell>
          <cell r="I437">
            <v>8857664</v>
          </cell>
        </row>
        <row r="438">
          <cell r="A438">
            <v>855</v>
          </cell>
          <cell r="B438" t="str">
            <v>OLD COLONY</v>
          </cell>
          <cell r="C438">
            <v>1</v>
          </cell>
          <cell r="D438">
            <v>9</v>
          </cell>
          <cell r="E438">
            <v>110.95586376867624</v>
          </cell>
          <cell r="F438">
            <v>14510.242116182573</v>
          </cell>
          <cell r="G438">
            <v>1590</v>
          </cell>
          <cell r="H438">
            <v>893</v>
          </cell>
          <cell r="I438">
            <v>7522742</v>
          </cell>
        </row>
        <row r="439">
          <cell r="A439">
            <v>860</v>
          </cell>
          <cell r="B439" t="str">
            <v>PATHFINDER</v>
          </cell>
          <cell r="C439">
            <v>1</v>
          </cell>
          <cell r="D439">
            <v>9</v>
          </cell>
          <cell r="E439">
            <v>137.5401253687635</v>
          </cell>
          <cell r="F439">
            <v>14954.960016528927</v>
          </cell>
          <cell r="G439">
            <v>5614</v>
          </cell>
          <cell r="H439">
            <v>893</v>
          </cell>
          <cell r="I439">
            <v>12007094</v>
          </cell>
        </row>
        <row r="440">
          <cell r="A440">
            <v>871</v>
          </cell>
          <cell r="B440" t="str">
            <v>SHAWSHEEN VALLEY</v>
          </cell>
          <cell r="C440">
            <v>1</v>
          </cell>
          <cell r="D440">
            <v>9</v>
          </cell>
          <cell r="E440">
            <v>115.26100310492421</v>
          </cell>
          <cell r="F440">
            <v>14599.495840645635</v>
          </cell>
          <cell r="G440">
            <v>2228</v>
          </cell>
          <cell r="H440">
            <v>893</v>
          </cell>
          <cell r="I440">
            <v>22563713</v>
          </cell>
        </row>
        <row r="441">
          <cell r="A441">
            <v>872</v>
          </cell>
          <cell r="B441" t="str">
            <v>SOUTHEASTERN</v>
          </cell>
          <cell r="C441">
            <v>1</v>
          </cell>
          <cell r="D441">
            <v>9</v>
          </cell>
          <cell r="E441">
            <v>100.85701282702355</v>
          </cell>
          <cell r="F441">
            <v>15268.40571645186</v>
          </cell>
          <cell r="G441">
            <v>131</v>
          </cell>
          <cell r="H441">
            <v>893</v>
          </cell>
          <cell r="I441">
            <v>20441160</v>
          </cell>
        </row>
        <row r="442">
          <cell r="A442">
            <v>873</v>
          </cell>
          <cell r="B442" t="str">
            <v>SOUTH SHORE</v>
          </cell>
          <cell r="C442">
            <v>1</v>
          </cell>
          <cell r="D442">
            <v>9</v>
          </cell>
          <cell r="E442">
            <v>115.03683292058753</v>
          </cell>
          <cell r="F442">
            <v>14880.885169548494</v>
          </cell>
          <cell r="G442">
            <v>2238</v>
          </cell>
          <cell r="H442">
            <v>893</v>
          </cell>
          <cell r="I442">
            <v>10022012</v>
          </cell>
        </row>
        <row r="443">
          <cell r="A443">
            <v>876</v>
          </cell>
          <cell r="B443" t="str">
            <v>SOUTHERN WORCESTER</v>
          </cell>
          <cell r="C443">
            <v>1</v>
          </cell>
          <cell r="D443">
            <v>9</v>
          </cell>
          <cell r="E443">
            <v>100</v>
          </cell>
          <cell r="F443">
            <v>14727.302238532107</v>
          </cell>
          <cell r="G443">
            <v>0</v>
          </cell>
          <cell r="H443">
            <v>893</v>
          </cell>
          <cell r="I443">
            <v>15958805</v>
          </cell>
        </row>
        <row r="444">
          <cell r="A444">
            <v>878</v>
          </cell>
          <cell r="B444" t="str">
            <v>TRI COUNTY</v>
          </cell>
          <cell r="C444">
            <v>1</v>
          </cell>
          <cell r="D444">
            <v>9</v>
          </cell>
          <cell r="E444">
            <v>100.05483637799712</v>
          </cell>
          <cell r="F444">
            <v>14919.761344248707</v>
          </cell>
          <cell r="G444">
            <v>8</v>
          </cell>
          <cell r="H444">
            <v>893</v>
          </cell>
          <cell r="I444">
            <v>14108314</v>
          </cell>
        </row>
        <row r="445">
          <cell r="A445">
            <v>879</v>
          </cell>
          <cell r="B445" t="str">
            <v>UPPER CAPE COD</v>
          </cell>
          <cell r="C445">
            <v>1</v>
          </cell>
          <cell r="D445">
            <v>9</v>
          </cell>
          <cell r="E445">
            <v>117.09558888284913</v>
          </cell>
          <cell r="F445">
            <v>14486.00233433735</v>
          </cell>
          <cell r="G445">
            <v>2476</v>
          </cell>
          <cell r="H445">
            <v>893</v>
          </cell>
          <cell r="I445">
            <v>11634789</v>
          </cell>
        </row>
        <row r="446">
          <cell r="A446">
            <v>885</v>
          </cell>
          <cell r="B446" t="str">
            <v>WHITTIER</v>
          </cell>
          <cell r="C446">
            <v>1</v>
          </cell>
          <cell r="D446">
            <v>9</v>
          </cell>
          <cell r="E446">
            <v>113.95653930056963</v>
          </cell>
          <cell r="F446">
            <v>14981.091740331496</v>
          </cell>
          <cell r="G446">
            <v>2091</v>
          </cell>
          <cell r="H446">
            <v>893</v>
          </cell>
          <cell r="I446">
            <v>18601154</v>
          </cell>
        </row>
        <row r="447">
          <cell r="A447">
            <v>910</v>
          </cell>
          <cell r="B447" t="str">
            <v>BRISTOL COUNTY</v>
          </cell>
          <cell r="C447">
            <v>1</v>
          </cell>
          <cell r="D447">
            <v>9</v>
          </cell>
          <cell r="E447">
            <v>105.18302359182965</v>
          </cell>
          <cell r="F447">
            <v>14816.390294117646</v>
          </cell>
          <cell r="G447">
            <v>768</v>
          </cell>
          <cell r="H447">
            <v>893</v>
          </cell>
          <cell r="I447">
            <v>5923090</v>
          </cell>
        </row>
        <row r="448">
          <cell r="A448">
            <v>913</v>
          </cell>
          <cell r="B448" t="str">
            <v>ESSEX COUNTY</v>
          </cell>
          <cell r="C448">
            <v>1</v>
          </cell>
          <cell r="D448">
            <v>9</v>
          </cell>
          <cell r="E448">
            <v>138.07828857581694</v>
          </cell>
          <cell r="F448">
            <v>14437.367406639003</v>
          </cell>
          <cell r="G448">
            <v>5498</v>
          </cell>
          <cell r="H448">
            <v>893</v>
          </cell>
          <cell r="I448">
            <v>11455063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  <cell r="D449">
            <v>9</v>
          </cell>
          <cell r="E449">
            <v>113.44206706436518</v>
          </cell>
          <cell r="F449">
            <v>14904.42452267658</v>
          </cell>
          <cell r="G449">
            <v>2003</v>
          </cell>
          <cell r="H449">
            <v>893</v>
          </cell>
          <cell r="I449">
            <v>4659515</v>
          </cell>
        </row>
      </sheetData>
      <sheetData sheetId="5">
        <row r="4">
          <cell r="C4">
            <v>1</v>
          </cell>
          <cell r="D4">
            <v>249041</v>
          </cell>
          <cell r="E4">
            <v>9</v>
          </cell>
          <cell r="F4">
            <v>1.135120295877598</v>
          </cell>
          <cell r="G4">
            <v>21939613</v>
          </cell>
          <cell r="H4">
            <v>1974565.17</v>
          </cell>
          <cell r="I4">
            <v>0</v>
          </cell>
          <cell r="J4">
            <v>0</v>
          </cell>
        </row>
        <row r="5">
          <cell r="C5">
            <v>5</v>
          </cell>
          <cell r="D5">
            <v>159080</v>
          </cell>
          <cell r="E5">
            <v>9</v>
          </cell>
          <cell r="F5">
            <v>0.33745126439184275</v>
          </cell>
          <cell r="G5">
            <v>47141622.15</v>
          </cell>
          <cell r="H5">
            <v>4242745.9935</v>
          </cell>
          <cell r="I5">
            <v>0</v>
          </cell>
          <cell r="J5">
            <v>0</v>
          </cell>
        </row>
        <row r="6">
          <cell r="C6">
            <v>7</v>
          </cell>
          <cell r="D6">
            <v>474228</v>
          </cell>
          <cell r="E6">
            <v>9</v>
          </cell>
          <cell r="F6">
            <v>1.6830370268784736</v>
          </cell>
          <cell r="G6">
            <v>28176920.2</v>
          </cell>
          <cell r="H6">
            <v>2535922.818</v>
          </cell>
          <cell r="I6">
            <v>0</v>
          </cell>
          <cell r="J6">
            <v>0</v>
          </cell>
        </row>
        <row r="7">
          <cell r="C7">
            <v>8</v>
          </cell>
          <cell r="D7">
            <v>999624</v>
          </cell>
          <cell r="E7">
            <v>9</v>
          </cell>
          <cell r="F7">
            <v>4.615236890010306</v>
          </cell>
          <cell r="G7">
            <v>21659213.25</v>
          </cell>
          <cell r="H7">
            <v>1949329.1925</v>
          </cell>
          <cell r="I7">
            <v>0</v>
          </cell>
          <cell r="J7">
            <v>0</v>
          </cell>
        </row>
        <row r="8">
          <cell r="C8">
            <v>9</v>
          </cell>
          <cell r="D8">
            <v>42823</v>
          </cell>
          <cell r="E8">
            <v>9</v>
          </cell>
          <cell r="F8">
            <v>0.05623318153757877</v>
          </cell>
          <cell r="G8">
            <v>76152547</v>
          </cell>
          <cell r="H8">
            <v>6853729.2299999995</v>
          </cell>
          <cell r="I8">
            <v>0</v>
          </cell>
          <cell r="J8">
            <v>0</v>
          </cell>
        </row>
        <row r="9">
          <cell r="C9">
            <v>10</v>
          </cell>
          <cell r="D9">
            <v>166678</v>
          </cell>
          <cell r="E9">
            <v>9</v>
          </cell>
          <cell r="F9">
            <v>0.2870083861312987</v>
          </cell>
          <cell r="G9">
            <v>58074261.26</v>
          </cell>
          <cell r="H9">
            <v>5226683.5134</v>
          </cell>
          <cell r="I9">
            <v>0</v>
          </cell>
          <cell r="J9">
            <v>0</v>
          </cell>
        </row>
        <row r="10">
          <cell r="C10">
            <v>14</v>
          </cell>
          <cell r="D10">
            <v>776660</v>
          </cell>
          <cell r="E10">
            <v>9</v>
          </cell>
          <cell r="F10">
            <v>2.7489971382110125</v>
          </cell>
          <cell r="G10">
            <v>28252484.85</v>
          </cell>
          <cell r="H10">
            <v>2542723.6365</v>
          </cell>
          <cell r="I10">
            <v>0</v>
          </cell>
          <cell r="J10">
            <v>0</v>
          </cell>
        </row>
        <row r="11">
          <cell r="C11">
            <v>16</v>
          </cell>
          <cell r="D11">
            <v>2838212</v>
          </cell>
          <cell r="E11">
            <v>9</v>
          </cell>
          <cell r="F11">
            <v>4.420881394041841</v>
          </cell>
          <cell r="G11">
            <v>64200139</v>
          </cell>
          <cell r="H11">
            <v>5778012.51</v>
          </cell>
          <cell r="I11">
            <v>0</v>
          </cell>
          <cell r="J11">
            <v>0</v>
          </cell>
        </row>
        <row r="12">
          <cell r="C12">
            <v>17</v>
          </cell>
          <cell r="D12">
            <v>364394</v>
          </cell>
          <cell r="E12">
            <v>9</v>
          </cell>
          <cell r="F12">
            <v>1.3022973747382656</v>
          </cell>
          <cell r="G12">
            <v>27980859.6</v>
          </cell>
          <cell r="H12">
            <v>2518277.364</v>
          </cell>
          <cell r="I12">
            <v>0</v>
          </cell>
          <cell r="J12">
            <v>0</v>
          </cell>
        </row>
        <row r="13">
          <cell r="C13">
            <v>18</v>
          </cell>
          <cell r="D13">
            <v>16016</v>
          </cell>
          <cell r="E13">
            <v>9</v>
          </cell>
          <cell r="F13">
            <v>0.20723085058715193</v>
          </cell>
          <cell r="G13">
            <v>7728579</v>
          </cell>
          <cell r="H13">
            <v>695572.11</v>
          </cell>
          <cell r="I13">
            <v>0</v>
          </cell>
          <cell r="J13">
            <v>0</v>
          </cell>
        </row>
        <row r="14">
          <cell r="C14">
            <v>20</v>
          </cell>
          <cell r="D14">
            <v>2020113</v>
          </cell>
          <cell r="E14">
            <v>9</v>
          </cell>
          <cell r="F14">
            <v>3.234208962090659</v>
          </cell>
          <cell r="G14">
            <v>62460806.449999996</v>
          </cell>
          <cell r="H14">
            <v>5621472.580499999</v>
          </cell>
          <cell r="I14">
            <v>0</v>
          </cell>
          <cell r="J14">
            <v>0</v>
          </cell>
        </row>
        <row r="15">
          <cell r="C15">
            <v>24</v>
          </cell>
          <cell r="D15">
            <v>284622</v>
          </cell>
          <cell r="E15">
            <v>9</v>
          </cell>
          <cell r="F15">
            <v>1.1234060047685412</v>
          </cell>
          <cell r="G15">
            <v>25335631</v>
          </cell>
          <cell r="H15">
            <v>2280206.79</v>
          </cell>
          <cell r="I15">
            <v>0</v>
          </cell>
          <cell r="J15">
            <v>0</v>
          </cell>
        </row>
        <row r="16">
          <cell r="C16">
            <v>25</v>
          </cell>
          <cell r="D16">
            <v>120688</v>
          </cell>
          <cell r="E16">
            <v>9</v>
          </cell>
          <cell r="F16">
            <v>0.477973384611604</v>
          </cell>
          <cell r="G16">
            <v>25249941.5</v>
          </cell>
          <cell r="H16">
            <v>2272494.735</v>
          </cell>
          <cell r="I16">
            <v>0</v>
          </cell>
          <cell r="J16">
            <v>0</v>
          </cell>
        </row>
        <row r="17">
          <cell r="C17">
            <v>26</v>
          </cell>
          <cell r="D17">
            <v>11958</v>
          </cell>
          <cell r="E17">
            <v>9</v>
          </cell>
          <cell r="F17">
            <v>0.028464181997323226</v>
          </cell>
          <cell r="G17">
            <v>42010692.6</v>
          </cell>
          <cell r="H17">
            <v>3780962.334</v>
          </cell>
          <cell r="I17">
            <v>0</v>
          </cell>
          <cell r="J17">
            <v>0</v>
          </cell>
        </row>
        <row r="18">
          <cell r="C18">
            <v>30</v>
          </cell>
          <cell r="D18">
            <v>85638</v>
          </cell>
          <cell r="E18">
            <v>9</v>
          </cell>
          <cell r="F18">
            <v>0.17466639560789501</v>
          </cell>
          <cell r="G18">
            <v>49029465.4</v>
          </cell>
          <cell r="H18">
            <v>4412651.886</v>
          </cell>
          <cell r="I18">
            <v>0</v>
          </cell>
          <cell r="J18">
            <v>0</v>
          </cell>
        </row>
        <row r="19">
          <cell r="C19">
            <v>31</v>
          </cell>
          <cell r="D19">
            <v>1981685</v>
          </cell>
          <cell r="E19">
            <v>9</v>
          </cell>
          <cell r="F19">
            <v>2.9167178424485805</v>
          </cell>
          <cell r="G19">
            <v>67942293.6</v>
          </cell>
          <cell r="H19">
            <v>6114806.424</v>
          </cell>
          <cell r="I19">
            <v>0</v>
          </cell>
          <cell r="J19">
            <v>0</v>
          </cell>
        </row>
        <row r="20">
          <cell r="C20">
            <v>35</v>
          </cell>
          <cell r="D20">
            <v>83840258</v>
          </cell>
          <cell r="E20">
            <v>14</v>
          </cell>
          <cell r="F20">
            <v>10.027132653361914</v>
          </cell>
          <cell r="G20">
            <v>836133926.8</v>
          </cell>
          <cell r="H20">
            <v>117058749.752</v>
          </cell>
          <cell r="I20">
            <v>0</v>
          </cell>
          <cell r="J20">
            <v>0</v>
          </cell>
        </row>
        <row r="21">
          <cell r="C21">
            <v>36</v>
          </cell>
          <cell r="D21">
            <v>1027713</v>
          </cell>
          <cell r="E21">
            <v>9</v>
          </cell>
          <cell r="F21">
            <v>3.9313429495792613</v>
          </cell>
          <cell r="G21">
            <v>26141525</v>
          </cell>
          <cell r="H21">
            <v>2352737.25</v>
          </cell>
          <cell r="I21">
            <v>0</v>
          </cell>
          <cell r="J21">
            <v>0</v>
          </cell>
        </row>
        <row r="22">
          <cell r="C22">
            <v>39</v>
          </cell>
          <cell r="D22">
            <v>35196</v>
          </cell>
          <cell r="E22">
            <v>9</v>
          </cell>
          <cell r="F22">
            <v>0.8761416589327591</v>
          </cell>
          <cell r="G22">
            <v>4017158.6</v>
          </cell>
          <cell r="H22">
            <v>361544.274</v>
          </cell>
          <cell r="I22">
            <v>0</v>
          </cell>
          <cell r="J22">
            <v>0</v>
          </cell>
        </row>
        <row r="23">
          <cell r="C23">
            <v>40</v>
          </cell>
          <cell r="D23">
            <v>108303</v>
          </cell>
          <cell r="E23">
            <v>9</v>
          </cell>
          <cell r="F23">
            <v>0.1852309871097376</v>
          </cell>
          <cell r="G23">
            <v>58469158.8</v>
          </cell>
          <cell r="H23">
            <v>5262224.291999999</v>
          </cell>
          <cell r="I23">
            <v>0</v>
          </cell>
          <cell r="J23">
            <v>0</v>
          </cell>
        </row>
        <row r="24">
          <cell r="C24">
            <v>44</v>
          </cell>
          <cell r="D24">
            <v>2688567</v>
          </cell>
          <cell r="E24">
            <v>14</v>
          </cell>
          <cell r="F24">
            <v>1.4750092988820172</v>
          </cell>
          <cell r="G24">
            <v>182274579.69504318</v>
          </cell>
          <cell r="H24">
            <v>25518441.157306045</v>
          </cell>
          <cell r="I24">
            <v>0</v>
          </cell>
          <cell r="J24">
            <v>0</v>
          </cell>
        </row>
        <row r="25">
          <cell r="C25">
            <v>46</v>
          </cell>
          <cell r="D25">
            <v>105690</v>
          </cell>
          <cell r="E25">
            <v>9</v>
          </cell>
          <cell r="F25">
            <v>0.103089166912984</v>
          </cell>
          <cell r="G25">
            <v>102522896.6</v>
          </cell>
          <cell r="H25">
            <v>9227060.693999998</v>
          </cell>
          <cell r="I25">
            <v>0</v>
          </cell>
          <cell r="J25">
            <v>0</v>
          </cell>
        </row>
        <row r="26">
          <cell r="C26">
            <v>48</v>
          </cell>
          <cell r="D26">
            <v>24224</v>
          </cell>
          <cell r="E26">
            <v>9</v>
          </cell>
          <cell r="F26">
            <v>0.04620377499375747</v>
          </cell>
          <cell r="G26">
            <v>52428616.5</v>
          </cell>
          <cell r="H26">
            <v>4718575.484999999</v>
          </cell>
          <cell r="I26">
            <v>0</v>
          </cell>
          <cell r="J26">
            <v>0</v>
          </cell>
        </row>
        <row r="27">
          <cell r="C27">
            <v>49</v>
          </cell>
          <cell r="D27">
            <v>9857251</v>
          </cell>
          <cell r="E27">
            <v>9</v>
          </cell>
          <cell r="F27">
            <v>6.234504717944246</v>
          </cell>
          <cell r="G27">
            <v>158108004.5</v>
          </cell>
          <cell r="H27">
            <v>14229720.405</v>
          </cell>
          <cell r="I27">
            <v>0</v>
          </cell>
          <cell r="J27">
            <v>0</v>
          </cell>
        </row>
        <row r="28">
          <cell r="C28">
            <v>50</v>
          </cell>
          <cell r="D28">
            <v>68330</v>
          </cell>
          <cell r="E28">
            <v>9</v>
          </cell>
          <cell r="F28">
            <v>0.17571303348661488</v>
          </cell>
          <cell r="G28">
            <v>38887269</v>
          </cell>
          <cell r="H28">
            <v>3499854.21</v>
          </cell>
          <cell r="I28">
            <v>0</v>
          </cell>
          <cell r="J28">
            <v>0</v>
          </cell>
        </row>
        <row r="29">
          <cell r="C29">
            <v>51</v>
          </cell>
          <cell r="D29">
            <v>14328</v>
          </cell>
          <cell r="E29">
            <v>9</v>
          </cell>
          <cell r="F29">
            <v>0.14073765518326603</v>
          </cell>
          <cell r="G29">
            <v>10180644.25</v>
          </cell>
          <cell r="H29">
            <v>916257.9824999999</v>
          </cell>
          <cell r="I29">
            <v>0</v>
          </cell>
          <cell r="J29">
            <v>0</v>
          </cell>
        </row>
        <row r="30">
          <cell r="C30">
            <v>52</v>
          </cell>
          <cell r="D30">
            <v>137826</v>
          </cell>
          <cell r="E30">
            <v>9</v>
          </cell>
          <cell r="F30">
            <v>0.6708053503085482</v>
          </cell>
          <cell r="G30">
            <v>20546347.75</v>
          </cell>
          <cell r="H30">
            <v>1849171.2974999999</v>
          </cell>
          <cell r="I30">
            <v>0</v>
          </cell>
          <cell r="J30">
            <v>0</v>
          </cell>
        </row>
        <row r="31">
          <cell r="C31">
            <v>56</v>
          </cell>
          <cell r="D31">
            <v>1145078</v>
          </cell>
          <cell r="E31">
            <v>9</v>
          </cell>
          <cell r="F31">
            <v>2.066249135694532</v>
          </cell>
          <cell r="G31">
            <v>55418196.2</v>
          </cell>
          <cell r="H31">
            <v>4987637.658</v>
          </cell>
          <cell r="I31">
            <v>0</v>
          </cell>
          <cell r="J31">
            <v>0</v>
          </cell>
        </row>
        <row r="32">
          <cell r="C32">
            <v>57</v>
          </cell>
          <cell r="D32">
            <v>4819696</v>
          </cell>
          <cell r="E32">
            <v>14</v>
          </cell>
          <cell r="F32">
            <v>7.128771838129186</v>
          </cell>
          <cell r="G32">
            <v>67609065.2</v>
          </cell>
          <cell r="H32">
            <v>9465269.128</v>
          </cell>
          <cell r="I32">
            <v>0</v>
          </cell>
          <cell r="J32">
            <v>0</v>
          </cell>
        </row>
        <row r="33">
          <cell r="C33">
            <v>61</v>
          </cell>
          <cell r="D33">
            <v>1240279</v>
          </cell>
          <cell r="E33">
            <v>14</v>
          </cell>
          <cell r="F33">
            <v>1.461964855120643</v>
          </cell>
          <cell r="G33">
            <v>84836444.3</v>
          </cell>
          <cell r="H33">
            <v>11877102.202000001</v>
          </cell>
          <cell r="I33">
            <v>0</v>
          </cell>
          <cell r="J33">
            <v>0</v>
          </cell>
        </row>
        <row r="34">
          <cell r="C34">
            <v>63</v>
          </cell>
          <cell r="D34">
            <v>73626</v>
          </cell>
          <cell r="E34">
            <v>9</v>
          </cell>
          <cell r="F34">
            <v>3.201781927800961</v>
          </cell>
          <cell r="G34">
            <v>2299532</v>
          </cell>
          <cell r="H34">
            <v>206957.88</v>
          </cell>
          <cell r="I34">
            <v>0</v>
          </cell>
          <cell r="J34">
            <v>0</v>
          </cell>
        </row>
        <row r="35">
          <cell r="C35">
            <v>64</v>
          </cell>
          <cell r="D35">
            <v>312258</v>
          </cell>
          <cell r="E35">
            <v>9</v>
          </cell>
          <cell r="F35">
            <v>1.5077667175876486</v>
          </cell>
          <cell r="G35">
            <v>20709967.686486486</v>
          </cell>
          <cell r="H35">
            <v>1863897.0917837836</v>
          </cell>
          <cell r="I35">
            <v>0</v>
          </cell>
          <cell r="J35">
            <v>0</v>
          </cell>
        </row>
        <row r="36">
          <cell r="C36">
            <v>65</v>
          </cell>
          <cell r="D36">
            <v>65940</v>
          </cell>
          <cell r="E36">
            <v>9</v>
          </cell>
          <cell r="F36">
            <v>0.36316408110069665</v>
          </cell>
          <cell r="G36">
            <v>18157082</v>
          </cell>
          <cell r="H36">
            <v>1634137.38</v>
          </cell>
          <cell r="I36">
            <v>0</v>
          </cell>
          <cell r="J36">
            <v>0</v>
          </cell>
        </row>
        <row r="37">
          <cell r="C37">
            <v>67</v>
          </cell>
          <cell r="D37">
            <v>74269</v>
          </cell>
          <cell r="E37">
            <v>9</v>
          </cell>
          <cell r="F37">
            <v>0.24190623113339288</v>
          </cell>
          <cell r="G37">
            <v>30701565.5</v>
          </cell>
          <cell r="H37">
            <v>2763140.895</v>
          </cell>
          <cell r="I37">
            <v>0</v>
          </cell>
          <cell r="J37">
            <v>0</v>
          </cell>
        </row>
        <row r="38">
          <cell r="C38">
            <v>68</v>
          </cell>
          <cell r="D38">
            <v>36328</v>
          </cell>
          <cell r="E38">
            <v>9</v>
          </cell>
          <cell r="F38">
            <v>1.8810443949104825</v>
          </cell>
          <cell r="G38">
            <v>1931267.55</v>
          </cell>
          <cell r="H38">
            <v>173814.0795</v>
          </cell>
          <cell r="I38">
            <v>0</v>
          </cell>
          <cell r="J38">
            <v>0</v>
          </cell>
        </row>
        <row r="39">
          <cell r="C39">
            <v>71</v>
          </cell>
          <cell r="D39">
            <v>12915</v>
          </cell>
          <cell r="E39">
            <v>9</v>
          </cell>
          <cell r="F39">
            <v>0.028469939229344075</v>
          </cell>
          <cell r="G39">
            <v>45363637.4</v>
          </cell>
          <cell r="H39">
            <v>4082727.366</v>
          </cell>
          <cell r="I39">
            <v>0</v>
          </cell>
          <cell r="J39">
            <v>0</v>
          </cell>
        </row>
        <row r="40">
          <cell r="C40">
            <v>72</v>
          </cell>
          <cell r="D40">
            <v>43184</v>
          </cell>
          <cell r="E40">
            <v>9</v>
          </cell>
          <cell r="F40">
            <v>0.1145374584408508</v>
          </cell>
          <cell r="G40">
            <v>37702949.4</v>
          </cell>
          <cell r="H40">
            <v>3393265.4459999995</v>
          </cell>
          <cell r="I40">
            <v>0</v>
          </cell>
          <cell r="J40">
            <v>0</v>
          </cell>
        </row>
        <row r="41">
          <cell r="C41">
            <v>73</v>
          </cell>
          <cell r="D41">
            <v>135307</v>
          </cell>
          <cell r="E41">
            <v>9</v>
          </cell>
          <cell r="F41">
            <v>0.3341519542126548</v>
          </cell>
          <cell r="G41">
            <v>40492655.6</v>
          </cell>
          <cell r="H41">
            <v>3644339.004</v>
          </cell>
          <cell r="I41">
            <v>0</v>
          </cell>
          <cell r="J41">
            <v>0</v>
          </cell>
        </row>
        <row r="42">
          <cell r="C42">
            <v>74</v>
          </cell>
          <cell r="D42">
            <v>31488</v>
          </cell>
          <cell r="E42">
            <v>9</v>
          </cell>
          <cell r="F42">
            <v>0.6856909316067719</v>
          </cell>
          <cell r="G42">
            <v>4592156.4</v>
          </cell>
          <cell r="H42">
            <v>413294.076</v>
          </cell>
          <cell r="I42">
            <v>0</v>
          </cell>
          <cell r="J42">
            <v>0</v>
          </cell>
        </row>
        <row r="43">
          <cell r="C43">
            <v>79</v>
          </cell>
          <cell r="D43">
            <v>498700</v>
          </cell>
          <cell r="E43">
            <v>9</v>
          </cell>
          <cell r="F43">
            <v>1.3681871534620043</v>
          </cell>
          <cell r="G43">
            <v>36449691.75</v>
          </cell>
          <cell r="H43">
            <v>3280472.2575</v>
          </cell>
          <cell r="I43">
            <v>0</v>
          </cell>
          <cell r="J43">
            <v>0</v>
          </cell>
        </row>
        <row r="44">
          <cell r="C44">
            <v>82</v>
          </cell>
          <cell r="D44">
            <v>64350</v>
          </cell>
          <cell r="E44">
            <v>9</v>
          </cell>
          <cell r="F44">
            <v>0.1935407164868903</v>
          </cell>
          <cell r="G44">
            <v>33248817.7</v>
          </cell>
          <cell r="H44">
            <v>2992393.593</v>
          </cell>
          <cell r="I44">
            <v>0</v>
          </cell>
          <cell r="J44">
            <v>0</v>
          </cell>
        </row>
        <row r="45">
          <cell r="C45">
            <v>83</v>
          </cell>
          <cell r="D45">
            <v>9779</v>
          </cell>
          <cell r="E45">
            <v>9</v>
          </cell>
          <cell r="F45">
            <v>0.04754723695707914</v>
          </cell>
          <cell r="G45">
            <v>20566915.4</v>
          </cell>
          <cell r="H45">
            <v>1851022.3859999997</v>
          </cell>
          <cell r="I45">
            <v>0</v>
          </cell>
          <cell r="J45">
            <v>0</v>
          </cell>
        </row>
        <row r="46">
          <cell r="C46">
            <v>86</v>
          </cell>
          <cell r="D46">
            <v>531290</v>
          </cell>
          <cell r="E46">
            <v>9</v>
          </cell>
          <cell r="F46">
            <v>2.8082844481077514</v>
          </cell>
          <cell r="G46">
            <v>18918667.6</v>
          </cell>
          <cell r="H46">
            <v>1702680.084</v>
          </cell>
          <cell r="I46">
            <v>0</v>
          </cell>
          <cell r="J46">
            <v>0</v>
          </cell>
        </row>
        <row r="47">
          <cell r="C47">
            <v>87</v>
          </cell>
          <cell r="D47">
            <v>49444</v>
          </cell>
          <cell r="E47">
            <v>9</v>
          </cell>
          <cell r="F47">
            <v>0.15848473667682791</v>
          </cell>
          <cell r="G47">
            <v>31197957</v>
          </cell>
          <cell r="H47">
            <v>2807816.13</v>
          </cell>
          <cell r="I47">
            <v>0</v>
          </cell>
          <cell r="J47">
            <v>0</v>
          </cell>
        </row>
        <row r="48">
          <cell r="C48">
            <v>88</v>
          </cell>
          <cell r="D48">
            <v>108651</v>
          </cell>
          <cell r="E48">
            <v>9</v>
          </cell>
          <cell r="F48">
            <v>0.27940552104342664</v>
          </cell>
          <cell r="G48">
            <v>38886490</v>
          </cell>
          <cell r="H48">
            <v>3499784.1</v>
          </cell>
          <cell r="I48">
            <v>0</v>
          </cell>
          <cell r="J48">
            <v>0</v>
          </cell>
        </row>
        <row r="49">
          <cell r="C49">
            <v>89</v>
          </cell>
          <cell r="D49">
            <v>817128</v>
          </cell>
          <cell r="E49">
            <v>9</v>
          </cell>
          <cell r="F49">
            <v>9.826090412446565</v>
          </cell>
          <cell r="G49">
            <v>8315901.5</v>
          </cell>
          <cell r="H49">
            <v>748431.135</v>
          </cell>
          <cell r="I49">
            <v>68696.86499999999</v>
          </cell>
          <cell r="J49">
            <v>0.08407111860075776</v>
          </cell>
        </row>
        <row r="50">
          <cell r="C50">
            <v>91</v>
          </cell>
          <cell r="D50">
            <v>284442</v>
          </cell>
          <cell r="E50">
            <v>9</v>
          </cell>
          <cell r="F50">
            <v>6.968960303923326</v>
          </cell>
          <cell r="G50">
            <v>4081555.75</v>
          </cell>
          <cell r="H50">
            <v>367340.01749999996</v>
          </cell>
          <cell r="I50">
            <v>0</v>
          </cell>
          <cell r="J50">
            <v>0</v>
          </cell>
        </row>
        <row r="51">
          <cell r="C51">
            <v>93</v>
          </cell>
          <cell r="D51">
            <v>5122021</v>
          </cell>
          <cell r="E51">
            <v>14</v>
          </cell>
          <cell r="F51">
            <v>6.705523967049426</v>
          </cell>
          <cell r="G51">
            <v>76385097.2</v>
          </cell>
          <cell r="H51">
            <v>10693913.608000001</v>
          </cell>
          <cell r="I51">
            <v>0</v>
          </cell>
          <cell r="J51">
            <v>0</v>
          </cell>
        </row>
        <row r="52">
          <cell r="C52">
            <v>94</v>
          </cell>
          <cell r="D52">
            <v>12752</v>
          </cell>
          <cell r="E52">
            <v>9</v>
          </cell>
          <cell r="F52">
            <v>0.06280902813286163</v>
          </cell>
          <cell r="G52">
            <v>20302813.75</v>
          </cell>
          <cell r="H52">
            <v>1827253.2375</v>
          </cell>
          <cell r="I52">
            <v>0</v>
          </cell>
          <cell r="J52">
            <v>0</v>
          </cell>
        </row>
        <row r="53">
          <cell r="C53">
            <v>95</v>
          </cell>
          <cell r="D53">
            <v>7051345</v>
          </cell>
          <cell r="E53">
            <v>14</v>
          </cell>
          <cell r="F53">
            <v>6.0159434075583045</v>
          </cell>
          <cell r="G53">
            <v>117210959.65</v>
          </cell>
          <cell r="H53">
            <v>16409534.351000002</v>
          </cell>
          <cell r="I53">
            <v>0</v>
          </cell>
          <cell r="J53">
            <v>0</v>
          </cell>
        </row>
        <row r="54">
          <cell r="C54">
            <v>96</v>
          </cell>
          <cell r="D54">
            <v>1271134</v>
          </cell>
          <cell r="E54">
            <v>9</v>
          </cell>
          <cell r="F54">
            <v>2.549577117482089</v>
          </cell>
          <cell r="G54">
            <v>49856660.2</v>
          </cell>
          <cell r="H54">
            <v>4487099.4180000005</v>
          </cell>
          <cell r="I54">
            <v>0</v>
          </cell>
          <cell r="J54">
            <v>0</v>
          </cell>
        </row>
        <row r="55">
          <cell r="C55">
            <v>97</v>
          </cell>
          <cell r="D55">
            <v>2111054</v>
          </cell>
          <cell r="E55">
            <v>14</v>
          </cell>
          <cell r="F55">
            <v>3.612919183391927</v>
          </cell>
          <cell r="G55">
            <v>58430700.85</v>
          </cell>
          <cell r="H55">
            <v>8180298.119000001</v>
          </cell>
          <cell r="I55">
            <v>0</v>
          </cell>
          <cell r="J55">
            <v>0</v>
          </cell>
        </row>
        <row r="56">
          <cell r="C56">
            <v>98</v>
          </cell>
          <cell r="D56">
            <v>44485</v>
          </cell>
          <cell r="E56">
            <v>9</v>
          </cell>
          <cell r="F56">
            <v>3.7683475577829526</v>
          </cell>
          <cell r="G56">
            <v>1180490.9</v>
          </cell>
          <cell r="H56">
            <v>106244.18099999998</v>
          </cell>
          <cell r="I56">
            <v>0</v>
          </cell>
          <cell r="J56">
            <v>0</v>
          </cell>
        </row>
        <row r="57">
          <cell r="C57">
            <v>99</v>
          </cell>
          <cell r="D57">
            <v>1331096</v>
          </cell>
          <cell r="E57">
            <v>9</v>
          </cell>
          <cell r="F57">
            <v>3.855257148828492</v>
          </cell>
          <cell r="G57">
            <v>34526776</v>
          </cell>
          <cell r="H57">
            <v>3107409.84</v>
          </cell>
          <cell r="I57">
            <v>0</v>
          </cell>
          <cell r="J57">
            <v>0</v>
          </cell>
        </row>
        <row r="58">
          <cell r="C58">
            <v>100</v>
          </cell>
          <cell r="D58">
            <v>2680246</v>
          </cell>
          <cell r="E58">
            <v>9</v>
          </cell>
          <cell r="F58">
            <v>2.201511956477741</v>
          </cell>
          <cell r="G58">
            <v>121745693.55</v>
          </cell>
          <cell r="H58">
            <v>10957112.419499999</v>
          </cell>
          <cell r="I58">
            <v>0</v>
          </cell>
          <cell r="J58">
            <v>0</v>
          </cell>
        </row>
        <row r="59">
          <cell r="C59">
            <v>101</v>
          </cell>
          <cell r="D59">
            <v>3657079</v>
          </cell>
          <cell r="E59">
            <v>9</v>
          </cell>
          <cell r="F59">
            <v>6.005842367756786</v>
          </cell>
          <cell r="G59">
            <v>60892024.4</v>
          </cell>
          <cell r="H59">
            <v>5480282.1959999995</v>
          </cell>
          <cell r="I59">
            <v>0</v>
          </cell>
          <cell r="J59">
            <v>0</v>
          </cell>
        </row>
        <row r="60">
          <cell r="C60">
            <v>103</v>
          </cell>
          <cell r="D60">
            <v>168936</v>
          </cell>
          <cell r="E60">
            <v>9</v>
          </cell>
          <cell r="F60">
            <v>0.6695215009143854</v>
          </cell>
          <cell r="G60">
            <v>25232348.74</v>
          </cell>
          <cell r="H60">
            <v>2270911.3866</v>
          </cell>
          <cell r="I60">
            <v>0</v>
          </cell>
          <cell r="J60">
            <v>0</v>
          </cell>
        </row>
        <row r="61">
          <cell r="C61">
            <v>105</v>
          </cell>
          <cell r="D61">
            <v>32589</v>
          </cell>
          <cell r="E61">
            <v>9</v>
          </cell>
          <cell r="F61">
            <v>0.24109234830487053</v>
          </cell>
          <cell r="G61">
            <v>13517227</v>
          </cell>
          <cell r="H61">
            <v>1216550.43</v>
          </cell>
          <cell r="I61">
            <v>0</v>
          </cell>
          <cell r="J61">
            <v>0</v>
          </cell>
        </row>
        <row r="62">
          <cell r="C62">
            <v>107</v>
          </cell>
          <cell r="D62">
            <v>1937349</v>
          </cell>
          <cell r="E62">
            <v>9</v>
          </cell>
          <cell r="F62">
            <v>4.531396923724061</v>
          </cell>
          <cell r="G62">
            <v>42753902</v>
          </cell>
          <cell r="H62">
            <v>3847851.1799999997</v>
          </cell>
          <cell r="I62">
            <v>0</v>
          </cell>
          <cell r="J62">
            <v>0</v>
          </cell>
        </row>
        <row r="63">
          <cell r="C63">
            <v>110</v>
          </cell>
          <cell r="D63">
            <v>488987</v>
          </cell>
          <cell r="E63">
            <v>9</v>
          </cell>
          <cell r="F63">
            <v>1.8862045893912358</v>
          </cell>
          <cell r="G63">
            <v>25924388.2</v>
          </cell>
          <cell r="H63">
            <v>2333194.9379999996</v>
          </cell>
          <cell r="I63">
            <v>0</v>
          </cell>
          <cell r="J63">
            <v>0</v>
          </cell>
        </row>
        <row r="64">
          <cell r="C64">
            <v>111</v>
          </cell>
          <cell r="D64">
            <v>136509</v>
          </cell>
          <cell r="E64">
            <v>9</v>
          </cell>
          <cell r="F64">
            <v>1.4414357908034856</v>
          </cell>
          <cell r="G64">
            <v>9470349</v>
          </cell>
          <cell r="H64">
            <v>852331.4099999999</v>
          </cell>
          <cell r="I64">
            <v>0</v>
          </cell>
          <cell r="J64">
            <v>0</v>
          </cell>
        </row>
        <row r="65">
          <cell r="C65">
            <v>114</v>
          </cell>
          <cell r="D65">
            <v>1258674</v>
          </cell>
          <cell r="E65">
            <v>14</v>
          </cell>
          <cell r="F65">
            <v>5.1969009876351375</v>
          </cell>
          <cell r="G65">
            <v>24219703.3</v>
          </cell>
          <cell r="H65">
            <v>3390758.4620000003</v>
          </cell>
          <cell r="I65">
            <v>0</v>
          </cell>
          <cell r="J65">
            <v>0</v>
          </cell>
        </row>
        <row r="66">
          <cell r="C66">
            <v>117</v>
          </cell>
          <cell r="D66">
            <v>214969</v>
          </cell>
          <cell r="E66">
            <v>9</v>
          </cell>
          <cell r="F66">
            <v>3.0926444755217712</v>
          </cell>
          <cell r="G66">
            <v>6950976.8</v>
          </cell>
          <cell r="H66">
            <v>625587.912</v>
          </cell>
          <cell r="I66">
            <v>0</v>
          </cell>
          <cell r="J66">
            <v>0</v>
          </cell>
        </row>
        <row r="67">
          <cell r="C67">
            <v>121</v>
          </cell>
          <cell r="D67">
            <v>38724</v>
          </cell>
          <cell r="E67">
            <v>9</v>
          </cell>
          <cell r="F67">
            <v>3.886301299749203</v>
          </cell>
          <cell r="G67">
            <v>996423</v>
          </cell>
          <cell r="H67">
            <v>89678.06999999999</v>
          </cell>
          <cell r="I67">
            <v>0</v>
          </cell>
          <cell r="J67">
            <v>0</v>
          </cell>
        </row>
        <row r="68">
          <cell r="C68">
            <v>122</v>
          </cell>
          <cell r="D68">
            <v>292591</v>
          </cell>
          <cell r="E68">
            <v>9</v>
          </cell>
          <cell r="F68">
            <v>1.083007347255673</v>
          </cell>
          <cell r="G68">
            <v>27016529.55</v>
          </cell>
          <cell r="H68">
            <v>2431487.6595</v>
          </cell>
          <cell r="I68">
            <v>0</v>
          </cell>
          <cell r="J68">
            <v>0</v>
          </cell>
        </row>
        <row r="69">
          <cell r="C69">
            <v>125</v>
          </cell>
          <cell r="D69">
            <v>153047</v>
          </cell>
          <cell r="E69">
            <v>9</v>
          </cell>
          <cell r="F69">
            <v>1.1022725437807397</v>
          </cell>
          <cell r="G69">
            <v>13884678.6</v>
          </cell>
          <cell r="H69">
            <v>1249621.074</v>
          </cell>
          <cell r="I69">
            <v>0</v>
          </cell>
          <cell r="J69">
            <v>0</v>
          </cell>
        </row>
        <row r="70">
          <cell r="C70">
            <v>127</v>
          </cell>
          <cell r="D70">
            <v>70315</v>
          </cell>
          <cell r="E70">
            <v>9</v>
          </cell>
          <cell r="F70">
            <v>1.5337202515200876</v>
          </cell>
          <cell r="G70">
            <v>4584604</v>
          </cell>
          <cell r="H70">
            <v>412614.36</v>
          </cell>
          <cell r="I70">
            <v>0</v>
          </cell>
          <cell r="J70">
            <v>0</v>
          </cell>
        </row>
        <row r="71">
          <cell r="C71">
            <v>128</v>
          </cell>
          <cell r="D71">
            <v>2668798</v>
          </cell>
          <cell r="E71">
            <v>14</v>
          </cell>
          <cell r="F71">
            <v>3.442648439943334</v>
          </cell>
          <cell r="G71">
            <v>77521653.65</v>
          </cell>
          <cell r="H71">
            <v>10853031.511000002</v>
          </cell>
          <cell r="I71">
            <v>0</v>
          </cell>
          <cell r="J71">
            <v>0</v>
          </cell>
        </row>
        <row r="72">
          <cell r="C72">
            <v>131</v>
          </cell>
          <cell r="D72">
            <v>57975</v>
          </cell>
          <cell r="E72">
            <v>9</v>
          </cell>
          <cell r="F72">
            <v>0.13789866271478476</v>
          </cell>
          <cell r="G72">
            <v>42041742</v>
          </cell>
          <cell r="H72">
            <v>3783756.78</v>
          </cell>
          <cell r="I72">
            <v>0</v>
          </cell>
          <cell r="J72">
            <v>0</v>
          </cell>
        </row>
        <row r="73">
          <cell r="C73">
            <v>133</v>
          </cell>
          <cell r="D73">
            <v>222999</v>
          </cell>
          <cell r="E73">
            <v>9</v>
          </cell>
          <cell r="F73">
            <v>1.6014197691201941</v>
          </cell>
          <cell r="G73">
            <v>13925081</v>
          </cell>
          <cell r="H73">
            <v>1253257.29</v>
          </cell>
          <cell r="I73">
            <v>0</v>
          </cell>
          <cell r="J73">
            <v>0</v>
          </cell>
        </row>
        <row r="74">
          <cell r="C74">
            <v>136</v>
          </cell>
          <cell r="D74">
            <v>210502</v>
          </cell>
          <cell r="E74">
            <v>9</v>
          </cell>
          <cell r="F74">
            <v>0.7060198681662129</v>
          </cell>
          <cell r="G74">
            <v>29815308.25</v>
          </cell>
          <cell r="H74">
            <v>2683377.7424999997</v>
          </cell>
          <cell r="I74">
            <v>0</v>
          </cell>
          <cell r="J74">
            <v>0</v>
          </cell>
        </row>
        <row r="75">
          <cell r="C75">
            <v>137</v>
          </cell>
          <cell r="D75">
            <v>7265048</v>
          </cell>
          <cell r="E75">
            <v>14</v>
          </cell>
          <cell r="F75">
            <v>8.860287271043497</v>
          </cell>
          <cell r="G75">
            <v>81995625.85</v>
          </cell>
          <cell r="H75">
            <v>11479387.619</v>
          </cell>
          <cell r="I75">
            <v>0</v>
          </cell>
          <cell r="J75">
            <v>0</v>
          </cell>
        </row>
        <row r="76">
          <cell r="C76">
            <v>138</v>
          </cell>
          <cell r="D76">
            <v>21273</v>
          </cell>
          <cell r="E76">
            <v>9</v>
          </cell>
          <cell r="F76">
            <v>0.1853242370056635</v>
          </cell>
          <cell r="G76">
            <v>11478800.8</v>
          </cell>
          <cell r="H76">
            <v>1033092.072</v>
          </cell>
          <cell r="I76">
            <v>0</v>
          </cell>
          <cell r="J76">
            <v>0</v>
          </cell>
        </row>
        <row r="77">
          <cell r="C77">
            <v>139</v>
          </cell>
          <cell r="D77">
            <v>317897</v>
          </cell>
          <cell r="E77">
            <v>9</v>
          </cell>
          <cell r="F77">
            <v>0.8287358070191394</v>
          </cell>
          <cell r="G77">
            <v>38359269.3</v>
          </cell>
          <cell r="H77">
            <v>3452334.2369999997</v>
          </cell>
          <cell r="I77">
            <v>0</v>
          </cell>
          <cell r="J77">
            <v>0</v>
          </cell>
        </row>
        <row r="78">
          <cell r="C78">
            <v>141</v>
          </cell>
          <cell r="D78">
            <v>791311</v>
          </cell>
          <cell r="E78">
            <v>9</v>
          </cell>
          <cell r="F78">
            <v>2.0354108149794303</v>
          </cell>
          <cell r="G78">
            <v>38877213.1</v>
          </cell>
          <cell r="H78">
            <v>3498949.179</v>
          </cell>
          <cell r="I78">
            <v>0</v>
          </cell>
          <cell r="J78">
            <v>0</v>
          </cell>
        </row>
        <row r="79">
          <cell r="C79">
            <v>142</v>
          </cell>
          <cell r="D79">
            <v>325936</v>
          </cell>
          <cell r="E79">
            <v>9</v>
          </cell>
          <cell r="F79">
            <v>2.093327160016896</v>
          </cell>
          <cell r="G79">
            <v>15570237</v>
          </cell>
          <cell r="H79">
            <v>1401321.3299999998</v>
          </cell>
          <cell r="I79">
            <v>0</v>
          </cell>
          <cell r="J79">
            <v>0</v>
          </cell>
        </row>
        <row r="80">
          <cell r="C80">
            <v>148</v>
          </cell>
          <cell r="D80">
            <v>60028</v>
          </cell>
          <cell r="E80">
            <v>9</v>
          </cell>
          <cell r="F80">
            <v>1.7702549511578556</v>
          </cell>
          <cell r="G80">
            <v>3390924</v>
          </cell>
          <cell r="H80">
            <v>305183.16</v>
          </cell>
          <cell r="I80">
            <v>0</v>
          </cell>
          <cell r="J80">
            <v>0</v>
          </cell>
        </row>
        <row r="81">
          <cell r="C81">
            <v>149</v>
          </cell>
          <cell r="D81">
            <v>13635678</v>
          </cell>
          <cell r="E81">
            <v>14</v>
          </cell>
          <cell r="F81">
            <v>8.739170810277175</v>
          </cell>
          <cell r="G81">
            <v>156029425.4</v>
          </cell>
          <cell r="H81">
            <v>21844119.556</v>
          </cell>
          <cell r="I81">
            <v>0</v>
          </cell>
          <cell r="J81">
            <v>0</v>
          </cell>
        </row>
        <row r="82">
          <cell r="C82">
            <v>150</v>
          </cell>
          <cell r="D82">
            <v>33138</v>
          </cell>
          <cell r="E82">
            <v>9</v>
          </cell>
          <cell r="F82">
            <v>0.3280287662756731</v>
          </cell>
          <cell r="G82">
            <v>10102162.8</v>
          </cell>
          <cell r="H82">
            <v>909194.652</v>
          </cell>
          <cell r="I82">
            <v>0</v>
          </cell>
          <cell r="J82">
            <v>0</v>
          </cell>
        </row>
        <row r="83">
          <cell r="C83">
            <v>151</v>
          </cell>
          <cell r="D83">
            <v>147992</v>
          </cell>
          <cell r="E83">
            <v>9</v>
          </cell>
          <cell r="F83">
            <v>0.8639639460031875</v>
          </cell>
          <cell r="G83">
            <v>17129418.5</v>
          </cell>
          <cell r="H83">
            <v>1541647.665</v>
          </cell>
          <cell r="I83">
            <v>0</v>
          </cell>
          <cell r="J83">
            <v>0</v>
          </cell>
        </row>
        <row r="84">
          <cell r="C84">
            <v>153</v>
          </cell>
          <cell r="D84">
            <v>763984</v>
          </cell>
          <cell r="E84">
            <v>9</v>
          </cell>
          <cell r="F84">
            <v>1.1470420930384486</v>
          </cell>
          <cell r="G84">
            <v>66604704.8</v>
          </cell>
          <cell r="H84">
            <v>5994423.431999999</v>
          </cell>
          <cell r="I84">
            <v>0</v>
          </cell>
          <cell r="J84">
            <v>0</v>
          </cell>
        </row>
        <row r="85">
          <cell r="C85">
            <v>154</v>
          </cell>
          <cell r="D85">
            <v>75880</v>
          </cell>
          <cell r="E85">
            <v>9</v>
          </cell>
          <cell r="F85">
            <v>3.4828104508639957</v>
          </cell>
          <cell r="G85">
            <v>2178700.25</v>
          </cell>
          <cell r="H85">
            <v>196083.0225</v>
          </cell>
          <cell r="I85">
            <v>0</v>
          </cell>
          <cell r="J85">
            <v>0</v>
          </cell>
        </row>
        <row r="86">
          <cell r="C86">
            <v>158</v>
          </cell>
          <cell r="D86">
            <v>690059</v>
          </cell>
          <cell r="E86">
            <v>9</v>
          </cell>
          <cell r="F86">
            <v>3.674354334828551</v>
          </cell>
          <cell r="G86">
            <v>18780415.2</v>
          </cell>
          <cell r="H86">
            <v>1690237.3679999998</v>
          </cell>
          <cell r="I86">
            <v>0</v>
          </cell>
          <cell r="J86">
            <v>0</v>
          </cell>
        </row>
        <row r="87">
          <cell r="C87">
            <v>159</v>
          </cell>
          <cell r="D87">
            <v>112419</v>
          </cell>
          <cell r="E87">
            <v>9</v>
          </cell>
          <cell r="F87">
            <v>0.31343612324791603</v>
          </cell>
          <cell r="G87">
            <v>35866638.1</v>
          </cell>
          <cell r="H87">
            <v>3227997.429</v>
          </cell>
          <cell r="I87">
            <v>0</v>
          </cell>
          <cell r="J87">
            <v>0</v>
          </cell>
        </row>
        <row r="88">
          <cell r="C88">
            <v>160</v>
          </cell>
          <cell r="D88">
            <v>8941250</v>
          </cell>
          <cell r="E88">
            <v>14</v>
          </cell>
          <cell r="F88">
            <v>5.470254063676387</v>
          </cell>
          <cell r="G88">
            <v>163452188.8</v>
          </cell>
          <cell r="H88">
            <v>22883306.432000004</v>
          </cell>
          <cell r="I88">
            <v>0</v>
          </cell>
          <cell r="J88">
            <v>0</v>
          </cell>
        </row>
        <row r="89">
          <cell r="C89">
            <v>161</v>
          </cell>
          <cell r="D89">
            <v>276831</v>
          </cell>
          <cell r="E89">
            <v>9</v>
          </cell>
          <cell r="F89">
            <v>0.8660175964923883</v>
          </cell>
          <cell r="G89">
            <v>31965978.65</v>
          </cell>
          <cell r="H89">
            <v>2876938.0785</v>
          </cell>
          <cell r="I89">
            <v>0</v>
          </cell>
          <cell r="J89">
            <v>0</v>
          </cell>
        </row>
        <row r="90">
          <cell r="C90">
            <v>162</v>
          </cell>
          <cell r="D90">
            <v>338346</v>
          </cell>
          <cell r="E90">
            <v>9</v>
          </cell>
          <cell r="F90">
            <v>1.9548669360915563</v>
          </cell>
          <cell r="G90">
            <v>17307878.8</v>
          </cell>
          <cell r="H90">
            <v>1557709.092</v>
          </cell>
          <cell r="I90">
            <v>0</v>
          </cell>
          <cell r="J90">
            <v>0</v>
          </cell>
        </row>
        <row r="91">
          <cell r="C91">
            <v>163</v>
          </cell>
          <cell r="D91">
            <v>7849801</v>
          </cell>
          <cell r="E91">
            <v>14</v>
          </cell>
          <cell r="F91">
            <v>4.741412309973949</v>
          </cell>
          <cell r="G91">
            <v>165558287</v>
          </cell>
          <cell r="H91">
            <v>23178160.180000003</v>
          </cell>
          <cell r="I91">
            <v>0</v>
          </cell>
          <cell r="J91">
            <v>0</v>
          </cell>
        </row>
        <row r="92">
          <cell r="C92">
            <v>164</v>
          </cell>
          <cell r="D92">
            <v>35299</v>
          </cell>
          <cell r="E92">
            <v>9</v>
          </cell>
          <cell r="F92">
            <v>0.14208235605592492</v>
          </cell>
          <cell r="G92">
            <v>24844041.85</v>
          </cell>
          <cell r="H92">
            <v>2235963.7665</v>
          </cell>
          <cell r="I92">
            <v>0</v>
          </cell>
          <cell r="J92">
            <v>0</v>
          </cell>
        </row>
        <row r="93">
          <cell r="C93">
            <v>165</v>
          </cell>
          <cell r="D93">
            <v>7447960</v>
          </cell>
          <cell r="E93">
            <v>14</v>
          </cell>
          <cell r="F93">
            <v>9.677227121562398</v>
          </cell>
          <cell r="G93">
            <v>76963782.15</v>
          </cell>
          <cell r="H93">
            <v>10774929.501000002</v>
          </cell>
          <cell r="I93">
            <v>0</v>
          </cell>
          <cell r="J93">
            <v>0</v>
          </cell>
        </row>
        <row r="94">
          <cell r="C94">
            <v>167</v>
          </cell>
          <cell r="D94">
            <v>1353812</v>
          </cell>
          <cell r="E94">
            <v>9</v>
          </cell>
          <cell r="F94">
            <v>2.9782514554265545</v>
          </cell>
          <cell r="G94">
            <v>45456605</v>
          </cell>
          <cell r="H94">
            <v>4091094.4499999997</v>
          </cell>
          <cell r="I94">
            <v>0</v>
          </cell>
          <cell r="J94">
            <v>0</v>
          </cell>
        </row>
        <row r="95">
          <cell r="C95">
            <v>168</v>
          </cell>
          <cell r="D95">
            <v>1790085</v>
          </cell>
          <cell r="E95">
            <v>9</v>
          </cell>
          <cell r="F95">
            <v>4.77852120088071</v>
          </cell>
          <cell r="G95">
            <v>37461066.4</v>
          </cell>
          <cell r="H95">
            <v>3371495.976</v>
          </cell>
          <cell r="I95">
            <v>0</v>
          </cell>
          <cell r="J95">
            <v>0</v>
          </cell>
        </row>
        <row r="96">
          <cell r="C96">
            <v>170</v>
          </cell>
          <cell r="D96">
            <v>3076915</v>
          </cell>
          <cell r="E96">
            <v>9</v>
          </cell>
          <cell r="F96">
            <v>4.770142985148958</v>
          </cell>
          <cell r="G96">
            <v>64503622</v>
          </cell>
          <cell r="H96">
            <v>5805325.9799999995</v>
          </cell>
          <cell r="I96">
            <v>0</v>
          </cell>
          <cell r="J96">
            <v>0</v>
          </cell>
        </row>
        <row r="97">
          <cell r="C97">
            <v>171</v>
          </cell>
          <cell r="D97">
            <v>290160</v>
          </cell>
          <cell r="E97">
            <v>9</v>
          </cell>
          <cell r="F97">
            <v>0.6467317496508931</v>
          </cell>
          <cell r="G97">
            <v>44865587.65</v>
          </cell>
          <cell r="H97">
            <v>4037902.8885</v>
          </cell>
          <cell r="I97">
            <v>0</v>
          </cell>
          <cell r="J97">
            <v>0</v>
          </cell>
        </row>
        <row r="98">
          <cell r="C98">
            <v>172</v>
          </cell>
          <cell r="D98">
            <v>567848</v>
          </cell>
          <cell r="E98">
            <v>9</v>
          </cell>
          <cell r="F98">
            <v>2.3287371619274113</v>
          </cell>
          <cell r="G98">
            <v>24384374.9</v>
          </cell>
          <cell r="H98">
            <v>2194593.741</v>
          </cell>
          <cell r="I98">
            <v>0</v>
          </cell>
          <cell r="J98">
            <v>0</v>
          </cell>
        </row>
        <row r="99">
          <cell r="C99">
            <v>174</v>
          </cell>
          <cell r="D99">
            <v>131051</v>
          </cell>
          <cell r="E99">
            <v>9</v>
          </cell>
          <cell r="F99">
            <v>0.7865714804597989</v>
          </cell>
          <cell r="G99">
            <v>16661041.4</v>
          </cell>
          <cell r="H99">
            <v>1499493.726</v>
          </cell>
          <cell r="I99">
            <v>0</v>
          </cell>
          <cell r="J99">
            <v>0</v>
          </cell>
        </row>
        <row r="100">
          <cell r="C100">
            <v>175</v>
          </cell>
          <cell r="D100">
            <v>10200</v>
          </cell>
          <cell r="E100">
            <v>9</v>
          </cell>
          <cell r="F100">
            <v>0.033402591314088396</v>
          </cell>
          <cell r="G100">
            <v>30536553</v>
          </cell>
          <cell r="H100">
            <v>2748289.77</v>
          </cell>
          <cell r="I100">
            <v>0</v>
          </cell>
          <cell r="J100">
            <v>0</v>
          </cell>
        </row>
        <row r="101">
          <cell r="C101">
            <v>176</v>
          </cell>
          <cell r="D101">
            <v>3803645</v>
          </cell>
          <cell r="E101">
            <v>9</v>
          </cell>
          <cell r="F101">
            <v>6.536408315612525</v>
          </cell>
          <cell r="G101">
            <v>58191667.6</v>
          </cell>
          <cell r="H101">
            <v>5237250.084</v>
          </cell>
          <cell r="I101">
            <v>0</v>
          </cell>
          <cell r="J101">
            <v>0</v>
          </cell>
        </row>
        <row r="102">
          <cell r="C102">
            <v>177</v>
          </cell>
          <cell r="D102">
            <v>162978</v>
          </cell>
          <cell r="E102">
            <v>9</v>
          </cell>
          <cell r="F102">
            <v>0.5825415620160455</v>
          </cell>
          <cell r="G102">
            <v>27977059.6</v>
          </cell>
          <cell r="H102">
            <v>2517935.364</v>
          </cell>
          <cell r="I102">
            <v>0</v>
          </cell>
          <cell r="J102">
            <v>0</v>
          </cell>
        </row>
        <row r="103">
          <cell r="C103">
            <v>178</v>
          </cell>
          <cell r="D103">
            <v>2412973</v>
          </cell>
          <cell r="E103">
            <v>9</v>
          </cell>
          <cell r="F103">
            <v>6.799454721588344</v>
          </cell>
          <cell r="G103">
            <v>35487742.75</v>
          </cell>
          <cell r="H103">
            <v>3193896.8474999997</v>
          </cell>
          <cell r="I103">
            <v>0</v>
          </cell>
          <cell r="J103">
            <v>0</v>
          </cell>
        </row>
        <row r="104">
          <cell r="C104">
            <v>181</v>
          </cell>
          <cell r="D104">
            <v>351921</v>
          </cell>
          <cell r="E104">
            <v>14</v>
          </cell>
          <cell r="F104">
            <v>0.4857219517487017</v>
          </cell>
          <cell r="G104">
            <v>72453180</v>
          </cell>
          <cell r="H104">
            <v>10143445.200000001</v>
          </cell>
          <cell r="I104">
            <v>0</v>
          </cell>
          <cell r="J104">
            <v>0</v>
          </cell>
        </row>
        <row r="105">
          <cell r="C105">
            <v>182</v>
          </cell>
          <cell r="D105">
            <v>156453</v>
          </cell>
          <cell r="E105">
            <v>9</v>
          </cell>
          <cell r="F105">
            <v>0.44832685733856736</v>
          </cell>
          <cell r="G105">
            <v>34897084</v>
          </cell>
          <cell r="H105">
            <v>3140737.56</v>
          </cell>
          <cell r="I105">
            <v>0</v>
          </cell>
          <cell r="J105">
            <v>0</v>
          </cell>
        </row>
        <row r="106">
          <cell r="C106">
            <v>185</v>
          </cell>
          <cell r="D106">
            <v>45228</v>
          </cell>
          <cell r="E106">
            <v>9</v>
          </cell>
          <cell r="F106">
            <v>0.09789428458803577</v>
          </cell>
          <cell r="G106">
            <v>46200858.6</v>
          </cell>
          <cell r="H106">
            <v>4158077.274</v>
          </cell>
          <cell r="I106">
            <v>0</v>
          </cell>
          <cell r="J106">
            <v>0</v>
          </cell>
        </row>
        <row r="107">
          <cell r="C107">
            <v>186</v>
          </cell>
          <cell r="D107">
            <v>99226</v>
          </cell>
          <cell r="E107">
            <v>9</v>
          </cell>
          <cell r="F107">
            <v>0.4699100083453472</v>
          </cell>
          <cell r="G107">
            <v>21115958</v>
          </cell>
          <cell r="H107">
            <v>1900436.22</v>
          </cell>
          <cell r="I107">
            <v>0</v>
          </cell>
          <cell r="J107">
            <v>0</v>
          </cell>
        </row>
        <row r="108">
          <cell r="C108">
            <v>187</v>
          </cell>
          <cell r="D108">
            <v>32205</v>
          </cell>
          <cell r="E108">
            <v>9</v>
          </cell>
          <cell r="F108">
            <v>0.22661320738785093</v>
          </cell>
          <cell r="G108">
            <v>14211440</v>
          </cell>
          <cell r="H108">
            <v>1279029.5999999999</v>
          </cell>
          <cell r="I108">
            <v>0</v>
          </cell>
          <cell r="J108">
            <v>0</v>
          </cell>
        </row>
        <row r="109">
          <cell r="C109">
            <v>189</v>
          </cell>
          <cell r="D109">
            <v>89543</v>
          </cell>
          <cell r="E109">
            <v>9</v>
          </cell>
          <cell r="F109">
            <v>0.21478167481013902</v>
          </cell>
          <cell r="G109">
            <v>41690242</v>
          </cell>
          <cell r="H109">
            <v>3752121.78</v>
          </cell>
          <cell r="I109">
            <v>0</v>
          </cell>
          <cell r="J109">
            <v>0</v>
          </cell>
        </row>
        <row r="110">
          <cell r="C110">
            <v>191</v>
          </cell>
          <cell r="D110">
            <v>96492</v>
          </cell>
          <cell r="E110">
            <v>9</v>
          </cell>
          <cell r="F110">
            <v>0.732351921647361</v>
          </cell>
          <cell r="G110">
            <v>13175632.8</v>
          </cell>
          <cell r="H110">
            <v>1185806.952</v>
          </cell>
          <cell r="I110">
            <v>0</v>
          </cell>
          <cell r="J110">
            <v>0</v>
          </cell>
        </row>
        <row r="111">
          <cell r="C111">
            <v>196</v>
          </cell>
          <cell r="D111">
            <v>35771</v>
          </cell>
          <cell r="E111">
            <v>9</v>
          </cell>
          <cell r="F111">
            <v>1.0698787454803598</v>
          </cell>
          <cell r="G111">
            <v>3343463</v>
          </cell>
          <cell r="H111">
            <v>300911.67</v>
          </cell>
          <cell r="I111">
            <v>0</v>
          </cell>
          <cell r="J111">
            <v>0</v>
          </cell>
        </row>
        <row r="112">
          <cell r="C112">
            <v>198</v>
          </cell>
          <cell r="D112">
            <v>515384</v>
          </cell>
          <cell r="E112">
            <v>9</v>
          </cell>
          <cell r="F112">
            <v>0.9177692922716956</v>
          </cell>
          <cell r="G112">
            <v>56156160.85</v>
          </cell>
          <cell r="H112">
            <v>5054054.4765</v>
          </cell>
          <cell r="I112">
            <v>0</v>
          </cell>
          <cell r="J112">
            <v>0</v>
          </cell>
        </row>
        <row r="113">
          <cell r="C113">
            <v>199</v>
          </cell>
          <cell r="D113">
            <v>85980</v>
          </cell>
          <cell r="E113">
            <v>9</v>
          </cell>
          <cell r="F113">
            <v>0.1265875968999952</v>
          </cell>
          <cell r="G113">
            <v>67921346.25</v>
          </cell>
          <cell r="H113">
            <v>6112921.1625</v>
          </cell>
          <cell r="I113">
            <v>0</v>
          </cell>
          <cell r="J113">
            <v>0</v>
          </cell>
        </row>
        <row r="114">
          <cell r="C114">
            <v>201</v>
          </cell>
          <cell r="D114">
            <v>7313073</v>
          </cell>
          <cell r="E114">
            <v>14</v>
          </cell>
          <cell r="F114">
            <v>5.33747085837422</v>
          </cell>
          <cell r="G114">
            <v>137013825.35</v>
          </cell>
          <cell r="H114">
            <v>19181935.549000002</v>
          </cell>
          <cell r="I114">
            <v>0</v>
          </cell>
          <cell r="J114">
            <v>0</v>
          </cell>
        </row>
        <row r="115">
          <cell r="C115">
            <v>204</v>
          </cell>
          <cell r="D115">
            <v>1873638</v>
          </cell>
          <cell r="E115">
            <v>9</v>
          </cell>
          <cell r="F115">
            <v>6.452623677043532</v>
          </cell>
          <cell r="G115">
            <v>29036839.8</v>
          </cell>
          <cell r="H115">
            <v>2613315.582</v>
          </cell>
          <cell r="I115">
            <v>0</v>
          </cell>
          <cell r="J115">
            <v>0</v>
          </cell>
        </row>
        <row r="116">
          <cell r="C116">
            <v>207</v>
          </cell>
          <cell r="D116">
            <v>156271</v>
          </cell>
          <cell r="E116">
            <v>9</v>
          </cell>
          <cell r="F116">
            <v>0.08461490679543833</v>
          </cell>
          <cell r="G116">
            <v>184684952</v>
          </cell>
          <cell r="H116">
            <v>16621645.68</v>
          </cell>
          <cell r="I116">
            <v>0</v>
          </cell>
          <cell r="J116">
            <v>0</v>
          </cell>
        </row>
        <row r="117">
          <cell r="C117">
            <v>208</v>
          </cell>
          <cell r="D117">
            <v>21504</v>
          </cell>
          <cell r="E117">
            <v>9</v>
          </cell>
          <cell r="F117">
            <v>0.20363619008279252</v>
          </cell>
          <cell r="G117">
            <v>10560009</v>
          </cell>
          <cell r="H117">
            <v>950400.8099999999</v>
          </cell>
          <cell r="I117">
            <v>0</v>
          </cell>
          <cell r="J117">
            <v>0</v>
          </cell>
        </row>
        <row r="118">
          <cell r="C118">
            <v>209</v>
          </cell>
          <cell r="D118">
            <v>958153</v>
          </cell>
          <cell r="E118">
            <v>14</v>
          </cell>
          <cell r="F118">
            <v>5.265626605488317</v>
          </cell>
          <cell r="G118">
            <v>18196371.9</v>
          </cell>
          <cell r="H118">
            <v>2547492.066</v>
          </cell>
          <cell r="I118">
            <v>0</v>
          </cell>
          <cell r="J118">
            <v>0</v>
          </cell>
        </row>
        <row r="119">
          <cell r="C119">
            <v>210</v>
          </cell>
          <cell r="D119">
            <v>1993891</v>
          </cell>
          <cell r="E119">
            <v>9</v>
          </cell>
          <cell r="F119">
            <v>6.445499177701362</v>
          </cell>
          <cell r="G119">
            <v>30934625</v>
          </cell>
          <cell r="H119">
            <v>2784116.25</v>
          </cell>
          <cell r="I119">
            <v>0</v>
          </cell>
          <cell r="J119">
            <v>0</v>
          </cell>
        </row>
        <row r="120">
          <cell r="C120">
            <v>211</v>
          </cell>
          <cell r="D120">
            <v>37107</v>
          </cell>
          <cell r="E120">
            <v>9</v>
          </cell>
          <cell r="F120">
            <v>0.07723522702755169</v>
          </cell>
          <cell r="G120">
            <v>48044139.22</v>
          </cell>
          <cell r="H120">
            <v>4323972.5298</v>
          </cell>
          <cell r="I120">
            <v>0</v>
          </cell>
          <cell r="J120">
            <v>0</v>
          </cell>
        </row>
        <row r="121">
          <cell r="C121">
            <v>212</v>
          </cell>
          <cell r="D121">
            <v>749887</v>
          </cell>
          <cell r="E121">
            <v>9</v>
          </cell>
          <cell r="F121">
            <v>1.7430587797317079</v>
          </cell>
          <cell r="G121">
            <v>43021326</v>
          </cell>
          <cell r="H121">
            <v>3871919.34</v>
          </cell>
          <cell r="I121">
            <v>0</v>
          </cell>
          <cell r="J121">
            <v>0</v>
          </cell>
        </row>
        <row r="122">
          <cell r="C122">
            <v>213</v>
          </cell>
          <cell r="D122">
            <v>252132</v>
          </cell>
          <cell r="E122">
            <v>9</v>
          </cell>
          <cell r="F122">
            <v>1.0922855575789998</v>
          </cell>
          <cell r="G122">
            <v>23082974.8</v>
          </cell>
          <cell r="H122">
            <v>2077467.732</v>
          </cell>
          <cell r="I122">
            <v>0</v>
          </cell>
          <cell r="J122">
            <v>0</v>
          </cell>
        </row>
        <row r="123">
          <cell r="C123">
            <v>214</v>
          </cell>
          <cell r="D123">
            <v>41366</v>
          </cell>
          <cell r="E123">
            <v>9</v>
          </cell>
          <cell r="F123">
            <v>0.16031505555287173</v>
          </cell>
          <cell r="G123">
            <v>25802941.5</v>
          </cell>
          <cell r="H123">
            <v>2322264.735</v>
          </cell>
          <cell r="I123">
            <v>0</v>
          </cell>
          <cell r="J123">
            <v>0</v>
          </cell>
        </row>
        <row r="124">
          <cell r="C124">
            <v>218</v>
          </cell>
          <cell r="D124">
            <v>1992570</v>
          </cell>
          <cell r="E124">
            <v>9</v>
          </cell>
          <cell r="F124">
            <v>6.7027496728967035</v>
          </cell>
          <cell r="G124">
            <v>29727650.55</v>
          </cell>
          <cell r="H124">
            <v>2675488.5495</v>
          </cell>
          <cell r="I124">
            <v>0</v>
          </cell>
          <cell r="J124">
            <v>0</v>
          </cell>
        </row>
        <row r="125">
          <cell r="C125">
            <v>219</v>
          </cell>
          <cell r="D125">
            <v>29965</v>
          </cell>
          <cell r="E125">
            <v>9</v>
          </cell>
          <cell r="F125">
            <v>0.12250809078755101</v>
          </cell>
          <cell r="G125">
            <v>24459609</v>
          </cell>
          <cell r="H125">
            <v>2201364.81</v>
          </cell>
          <cell r="I125">
            <v>0</v>
          </cell>
          <cell r="J125">
            <v>0</v>
          </cell>
        </row>
        <row r="126">
          <cell r="C126">
            <v>220</v>
          </cell>
          <cell r="D126">
            <v>105176</v>
          </cell>
          <cell r="E126">
            <v>9</v>
          </cell>
          <cell r="F126">
            <v>0.24813205493784213</v>
          </cell>
          <cell r="G126">
            <v>42387107.15</v>
          </cell>
          <cell r="H126">
            <v>3814839.6435</v>
          </cell>
          <cell r="I126">
            <v>0</v>
          </cell>
          <cell r="J126">
            <v>0</v>
          </cell>
        </row>
        <row r="127">
          <cell r="C127">
            <v>221</v>
          </cell>
          <cell r="D127">
            <v>424805</v>
          </cell>
          <cell r="E127">
            <v>9</v>
          </cell>
          <cell r="F127">
            <v>5.497586551674247</v>
          </cell>
          <cell r="G127">
            <v>7727118</v>
          </cell>
          <cell r="H127">
            <v>695440.62</v>
          </cell>
          <cell r="I127">
            <v>0</v>
          </cell>
          <cell r="J127">
            <v>0</v>
          </cell>
        </row>
        <row r="128">
          <cell r="C128">
            <v>223</v>
          </cell>
          <cell r="D128">
            <v>10552</v>
          </cell>
          <cell r="E128">
            <v>14</v>
          </cell>
          <cell r="F128">
            <v>0.14487353358795121</v>
          </cell>
          <cell r="G128">
            <v>7283594</v>
          </cell>
          <cell r="H128">
            <v>1019703.1600000001</v>
          </cell>
          <cell r="I128">
            <v>0</v>
          </cell>
          <cell r="J128">
            <v>0</v>
          </cell>
        </row>
        <row r="129">
          <cell r="C129">
            <v>226</v>
          </cell>
          <cell r="D129">
            <v>367206</v>
          </cell>
          <cell r="E129">
            <v>9</v>
          </cell>
          <cell r="F129">
            <v>1.7783727544960204</v>
          </cell>
          <cell r="G129">
            <v>20648427</v>
          </cell>
          <cell r="H129">
            <v>1858358.43</v>
          </cell>
          <cell r="I129">
            <v>0</v>
          </cell>
          <cell r="J129">
            <v>0</v>
          </cell>
        </row>
        <row r="130">
          <cell r="C130">
            <v>227</v>
          </cell>
          <cell r="D130">
            <v>54762</v>
          </cell>
          <cell r="E130">
            <v>9</v>
          </cell>
          <cell r="F130">
            <v>0.31332285996279885</v>
          </cell>
          <cell r="G130">
            <v>17477818.25</v>
          </cell>
          <cell r="H130">
            <v>1573003.6424999998</v>
          </cell>
          <cell r="I130">
            <v>0</v>
          </cell>
          <cell r="J130">
            <v>0</v>
          </cell>
        </row>
        <row r="131">
          <cell r="C131">
            <v>229</v>
          </cell>
          <cell r="D131">
            <v>271364</v>
          </cell>
          <cell r="E131">
            <v>9</v>
          </cell>
          <cell r="F131">
            <v>0.41444010781545687</v>
          </cell>
          <cell r="G131">
            <v>65477253.5</v>
          </cell>
          <cell r="H131">
            <v>5892952.8149999995</v>
          </cell>
          <cell r="I131">
            <v>0</v>
          </cell>
          <cell r="J131">
            <v>0</v>
          </cell>
        </row>
        <row r="132">
          <cell r="C132">
            <v>231</v>
          </cell>
          <cell r="D132">
            <v>150176</v>
          </cell>
          <cell r="E132">
            <v>9</v>
          </cell>
          <cell r="F132">
            <v>0.491009152291783</v>
          </cell>
          <cell r="G132">
            <v>30585173.27</v>
          </cell>
          <cell r="H132">
            <v>2752665.5943</v>
          </cell>
          <cell r="I132">
            <v>0</v>
          </cell>
          <cell r="J132">
            <v>0</v>
          </cell>
        </row>
        <row r="133">
          <cell r="C133">
            <v>236</v>
          </cell>
          <cell r="D133">
            <v>1024716</v>
          </cell>
          <cell r="E133">
            <v>9</v>
          </cell>
          <cell r="F133">
            <v>1.4212955488498047</v>
          </cell>
          <cell r="G133">
            <v>72097320</v>
          </cell>
          <cell r="H133">
            <v>6488758.8</v>
          </cell>
          <cell r="I133">
            <v>0</v>
          </cell>
          <cell r="J133">
            <v>0</v>
          </cell>
        </row>
        <row r="134">
          <cell r="C134">
            <v>238</v>
          </cell>
          <cell r="D134">
            <v>89512</v>
          </cell>
          <cell r="E134">
            <v>9</v>
          </cell>
          <cell r="F134">
            <v>1.0109767416393098</v>
          </cell>
          <cell r="G134">
            <v>8854011.8</v>
          </cell>
          <cell r="H134">
            <v>796861.062</v>
          </cell>
          <cell r="I134">
            <v>0</v>
          </cell>
          <cell r="J134">
            <v>0</v>
          </cell>
        </row>
        <row r="135">
          <cell r="C135">
            <v>239</v>
          </cell>
          <cell r="D135">
            <v>5236259</v>
          </cell>
          <cell r="E135">
            <v>9</v>
          </cell>
          <cell r="F135">
            <v>5.482000490724703</v>
          </cell>
          <cell r="G135">
            <v>95517302.65</v>
          </cell>
          <cell r="H135">
            <v>8596557.2385</v>
          </cell>
          <cell r="I135">
            <v>0</v>
          </cell>
          <cell r="J135">
            <v>0</v>
          </cell>
        </row>
        <row r="136">
          <cell r="C136">
            <v>240</v>
          </cell>
          <cell r="D136">
            <v>22246</v>
          </cell>
          <cell r="E136">
            <v>9</v>
          </cell>
          <cell r="F136">
            <v>0.7712787204159433</v>
          </cell>
          <cell r="G136">
            <v>2884301.02</v>
          </cell>
          <cell r="H136">
            <v>259587.0918</v>
          </cell>
          <cell r="I136">
            <v>0</v>
          </cell>
          <cell r="J136">
            <v>0</v>
          </cell>
        </row>
        <row r="137">
          <cell r="C137">
            <v>242</v>
          </cell>
          <cell r="D137">
            <v>283589</v>
          </cell>
          <cell r="E137">
            <v>14</v>
          </cell>
          <cell r="F137">
            <v>6.928139144710524</v>
          </cell>
          <cell r="G137">
            <v>4093292.5</v>
          </cell>
          <cell r="H137">
            <v>573060.9500000001</v>
          </cell>
          <cell r="I137">
            <v>0</v>
          </cell>
          <cell r="J137">
            <v>0</v>
          </cell>
        </row>
        <row r="138">
          <cell r="C138">
            <v>243</v>
          </cell>
          <cell r="D138">
            <v>441955</v>
          </cell>
          <cell r="E138">
            <v>9</v>
          </cell>
          <cell r="F138">
            <v>0.36333068457477635</v>
          </cell>
          <cell r="G138">
            <v>121639877.6</v>
          </cell>
          <cell r="H138">
            <v>10947588.984</v>
          </cell>
          <cell r="I138">
            <v>0</v>
          </cell>
          <cell r="J138">
            <v>0</v>
          </cell>
        </row>
        <row r="139">
          <cell r="C139">
            <v>244</v>
          </cell>
          <cell r="D139">
            <v>2585826</v>
          </cell>
          <cell r="E139">
            <v>14</v>
          </cell>
          <cell r="F139">
            <v>5.688376867866198</v>
          </cell>
          <cell r="G139">
            <v>45458064.05</v>
          </cell>
          <cell r="H139">
            <v>6364128.967</v>
          </cell>
          <cell r="I139">
            <v>0</v>
          </cell>
          <cell r="J139">
            <v>0</v>
          </cell>
        </row>
        <row r="140">
          <cell r="C140">
            <v>246</v>
          </cell>
          <cell r="D140">
            <v>39325</v>
          </cell>
          <cell r="E140">
            <v>9</v>
          </cell>
          <cell r="F140">
            <v>0.08847181934641676</v>
          </cell>
          <cell r="G140">
            <v>44449182</v>
          </cell>
          <cell r="H140">
            <v>4000426.38</v>
          </cell>
          <cell r="I140">
            <v>0</v>
          </cell>
          <cell r="J140">
            <v>0</v>
          </cell>
        </row>
        <row r="141">
          <cell r="C141">
            <v>248</v>
          </cell>
          <cell r="D141">
            <v>1614843</v>
          </cell>
          <cell r="E141">
            <v>9</v>
          </cell>
          <cell r="F141">
            <v>2.0486979952407633</v>
          </cell>
          <cell r="G141">
            <v>78822891.6</v>
          </cell>
          <cell r="H141">
            <v>7094060.243999999</v>
          </cell>
          <cell r="I141">
            <v>0</v>
          </cell>
          <cell r="J141">
            <v>0</v>
          </cell>
        </row>
        <row r="142">
          <cell r="C142">
            <v>251</v>
          </cell>
          <cell r="D142">
            <v>808054</v>
          </cell>
          <cell r="E142">
            <v>9</v>
          </cell>
          <cell r="F142">
            <v>3.068514064125957</v>
          </cell>
          <cell r="G142">
            <v>26333723.2</v>
          </cell>
          <cell r="H142">
            <v>2370035.088</v>
          </cell>
          <cell r="I142">
            <v>0</v>
          </cell>
          <cell r="J142">
            <v>0</v>
          </cell>
        </row>
        <row r="143">
          <cell r="C143">
            <v>252</v>
          </cell>
          <cell r="D143">
            <v>17073</v>
          </cell>
          <cell r="E143">
            <v>9</v>
          </cell>
          <cell r="F143">
            <v>0.13043084157305262</v>
          </cell>
          <cell r="G143">
            <v>13089695.5</v>
          </cell>
          <cell r="H143">
            <v>1178072.595</v>
          </cell>
          <cell r="I143">
            <v>0</v>
          </cell>
          <cell r="J143">
            <v>0</v>
          </cell>
        </row>
        <row r="144">
          <cell r="C144">
            <v>258</v>
          </cell>
          <cell r="D144">
            <v>3107506</v>
          </cell>
          <cell r="E144">
            <v>14</v>
          </cell>
          <cell r="F144">
            <v>5.10485989510316</v>
          </cell>
          <cell r="G144">
            <v>60873482.6</v>
          </cell>
          <cell r="H144">
            <v>8522287.564000001</v>
          </cell>
          <cell r="I144">
            <v>0</v>
          </cell>
          <cell r="J144">
            <v>0</v>
          </cell>
        </row>
        <row r="145">
          <cell r="C145">
            <v>261</v>
          </cell>
          <cell r="D145">
            <v>1734412</v>
          </cell>
          <cell r="E145">
            <v>9</v>
          </cell>
          <cell r="F145">
            <v>4.572577372323479</v>
          </cell>
          <cell r="G145">
            <v>37930730.5</v>
          </cell>
          <cell r="H145">
            <v>3413765.7449999996</v>
          </cell>
          <cell r="I145">
            <v>0</v>
          </cell>
          <cell r="J145">
            <v>0</v>
          </cell>
        </row>
        <row r="146">
          <cell r="C146">
            <v>262</v>
          </cell>
          <cell r="D146">
            <v>955860</v>
          </cell>
          <cell r="E146">
            <v>9</v>
          </cell>
          <cell r="F146">
            <v>2.7409447456669036</v>
          </cell>
          <cell r="G146">
            <v>34873377.2</v>
          </cell>
          <cell r="H146">
            <v>3138603.9480000003</v>
          </cell>
          <cell r="I146">
            <v>0</v>
          </cell>
          <cell r="J146">
            <v>0</v>
          </cell>
        </row>
        <row r="147">
          <cell r="C147">
            <v>263</v>
          </cell>
          <cell r="D147">
            <v>54068</v>
          </cell>
          <cell r="E147">
            <v>9</v>
          </cell>
          <cell r="F147">
            <v>5.404942861632743</v>
          </cell>
          <cell r="G147">
            <v>1000343.6</v>
          </cell>
          <cell r="H147">
            <v>90030.924</v>
          </cell>
          <cell r="I147">
            <v>0</v>
          </cell>
          <cell r="J147">
            <v>0</v>
          </cell>
        </row>
        <row r="148">
          <cell r="C148">
            <v>264</v>
          </cell>
          <cell r="D148">
            <v>236682</v>
          </cell>
          <cell r="E148">
            <v>9</v>
          </cell>
          <cell r="F148">
            <v>0.684531222675055</v>
          </cell>
          <cell r="G148">
            <v>34575778.6</v>
          </cell>
          <cell r="H148">
            <v>3111820.074</v>
          </cell>
          <cell r="I148">
            <v>0</v>
          </cell>
          <cell r="J148">
            <v>0</v>
          </cell>
        </row>
        <row r="149">
          <cell r="C149">
            <v>266</v>
          </cell>
          <cell r="D149">
            <v>90772</v>
          </cell>
          <cell r="E149">
            <v>9</v>
          </cell>
          <cell r="F149">
            <v>0.20823798263992122</v>
          </cell>
          <cell r="G149">
            <v>43590510.65</v>
          </cell>
          <cell r="H149">
            <v>3923145.9584999997</v>
          </cell>
          <cell r="I149">
            <v>0</v>
          </cell>
          <cell r="J149">
            <v>0</v>
          </cell>
        </row>
        <row r="150">
          <cell r="C150">
            <v>271</v>
          </cell>
          <cell r="D150">
            <v>1292335</v>
          </cell>
          <cell r="E150">
            <v>9</v>
          </cell>
          <cell r="F150">
            <v>2.228883628364291</v>
          </cell>
          <cell r="G150">
            <v>57981268.45</v>
          </cell>
          <cell r="H150">
            <v>5218314.1605</v>
          </cell>
          <cell r="I150">
            <v>0</v>
          </cell>
          <cell r="J150">
            <v>0</v>
          </cell>
        </row>
        <row r="151">
          <cell r="C151">
            <v>273</v>
          </cell>
          <cell r="D151">
            <v>26991</v>
          </cell>
          <cell r="E151">
            <v>9</v>
          </cell>
          <cell r="F151">
            <v>0.11591660721096551</v>
          </cell>
          <cell r="G151">
            <v>23284843</v>
          </cell>
          <cell r="H151">
            <v>2095635.8699999999</v>
          </cell>
          <cell r="I151">
            <v>0</v>
          </cell>
          <cell r="J151">
            <v>0</v>
          </cell>
        </row>
        <row r="152">
          <cell r="C152">
            <v>274</v>
          </cell>
          <cell r="D152">
            <v>5904996</v>
          </cell>
          <cell r="E152">
            <v>14</v>
          </cell>
          <cell r="F152">
            <v>7.960933122621334</v>
          </cell>
          <cell r="G152">
            <v>74174671.6</v>
          </cell>
          <cell r="H152">
            <v>10384454.024</v>
          </cell>
          <cell r="I152">
            <v>0</v>
          </cell>
          <cell r="J152">
            <v>0</v>
          </cell>
        </row>
        <row r="153">
          <cell r="C153">
            <v>276</v>
          </cell>
          <cell r="D153">
            <v>178744</v>
          </cell>
          <cell r="E153">
            <v>9</v>
          </cell>
          <cell r="F153">
            <v>0.8846356784297937</v>
          </cell>
          <cell r="G153">
            <v>20205379.95</v>
          </cell>
          <cell r="H153">
            <v>1818484.1955</v>
          </cell>
          <cell r="I153">
            <v>0</v>
          </cell>
          <cell r="J153">
            <v>0</v>
          </cell>
        </row>
        <row r="154">
          <cell r="C154">
            <v>277</v>
          </cell>
          <cell r="D154">
            <v>24921</v>
          </cell>
          <cell r="E154">
            <v>14</v>
          </cell>
          <cell r="F154">
            <v>0.09480621998192972</v>
          </cell>
          <cell r="G154">
            <v>26286250</v>
          </cell>
          <cell r="H154">
            <v>3680075.0000000005</v>
          </cell>
          <cell r="I154">
            <v>0</v>
          </cell>
          <cell r="J154">
            <v>0</v>
          </cell>
        </row>
        <row r="155">
          <cell r="C155">
            <v>278</v>
          </cell>
          <cell r="D155">
            <v>683612</v>
          </cell>
          <cell r="E155">
            <v>9</v>
          </cell>
          <cell r="F155">
            <v>2.896340965136189</v>
          </cell>
          <cell r="G155">
            <v>23602607.85</v>
          </cell>
          <cell r="H155">
            <v>2124234.7065</v>
          </cell>
          <cell r="I155">
            <v>0</v>
          </cell>
          <cell r="J155">
            <v>0</v>
          </cell>
        </row>
        <row r="156">
          <cell r="C156">
            <v>281</v>
          </cell>
          <cell r="D156">
            <v>24295517</v>
          </cell>
          <cell r="E156">
            <v>14</v>
          </cell>
          <cell r="F156">
            <v>7.548294399924692</v>
          </cell>
          <cell r="G156">
            <v>321867639.4</v>
          </cell>
          <cell r="H156">
            <v>45061469.516</v>
          </cell>
          <cell r="I156">
            <v>0</v>
          </cell>
          <cell r="J156">
            <v>0</v>
          </cell>
        </row>
        <row r="157">
          <cell r="C157">
            <v>284</v>
          </cell>
          <cell r="D157">
            <v>750366</v>
          </cell>
          <cell r="E157">
            <v>9</v>
          </cell>
          <cell r="F157">
            <v>2.643202452360506</v>
          </cell>
          <cell r="G157">
            <v>28388517.85</v>
          </cell>
          <cell r="H157">
            <v>2554966.6065</v>
          </cell>
          <cell r="I157">
            <v>0</v>
          </cell>
          <cell r="J157">
            <v>0</v>
          </cell>
        </row>
        <row r="158">
          <cell r="C158">
            <v>285</v>
          </cell>
          <cell r="D158">
            <v>420895</v>
          </cell>
          <cell r="E158">
            <v>9</v>
          </cell>
          <cell r="F158">
            <v>0.9911587938542613</v>
          </cell>
          <cell r="G158">
            <v>42464941.3</v>
          </cell>
          <cell r="H158">
            <v>3821844.7169999997</v>
          </cell>
          <cell r="I158">
            <v>0</v>
          </cell>
          <cell r="J158">
            <v>0</v>
          </cell>
        </row>
        <row r="159">
          <cell r="C159">
            <v>288</v>
          </cell>
          <cell r="D159">
            <v>45416</v>
          </cell>
          <cell r="E159">
            <v>9</v>
          </cell>
          <cell r="F159">
            <v>0.13092276812116502</v>
          </cell>
          <cell r="G159">
            <v>34689153.5</v>
          </cell>
          <cell r="H159">
            <v>3122023.815</v>
          </cell>
          <cell r="I159">
            <v>0</v>
          </cell>
          <cell r="J159">
            <v>0</v>
          </cell>
        </row>
        <row r="160">
          <cell r="C160">
            <v>289</v>
          </cell>
          <cell r="D160">
            <v>30840</v>
          </cell>
          <cell r="E160">
            <v>9</v>
          </cell>
          <cell r="F160">
            <v>1.3077310907978388</v>
          </cell>
          <cell r="G160">
            <v>2358283</v>
          </cell>
          <cell r="H160">
            <v>212245.47</v>
          </cell>
          <cell r="I160">
            <v>0</v>
          </cell>
          <cell r="J160">
            <v>0</v>
          </cell>
        </row>
        <row r="161">
          <cell r="C161">
            <v>291</v>
          </cell>
          <cell r="D161">
            <v>340440</v>
          </cell>
          <cell r="E161">
            <v>9</v>
          </cell>
          <cell r="F161">
            <v>1.2424877375321661</v>
          </cell>
          <cell r="G161">
            <v>27399868</v>
          </cell>
          <cell r="H161">
            <v>2465988.12</v>
          </cell>
          <cell r="I161">
            <v>0</v>
          </cell>
          <cell r="J161">
            <v>0</v>
          </cell>
        </row>
        <row r="162">
          <cell r="C162">
            <v>292</v>
          </cell>
          <cell r="D162">
            <v>81558</v>
          </cell>
          <cell r="E162">
            <v>9</v>
          </cell>
          <cell r="F162">
            <v>0.3892596913829007</v>
          </cell>
          <cell r="G162">
            <v>20952079.5</v>
          </cell>
          <cell r="H162">
            <v>1885687.155</v>
          </cell>
          <cell r="I162">
            <v>0</v>
          </cell>
          <cell r="J162">
            <v>0</v>
          </cell>
        </row>
        <row r="163">
          <cell r="C163">
            <v>293</v>
          </cell>
          <cell r="D163">
            <v>52668</v>
          </cell>
          <cell r="E163">
            <v>9</v>
          </cell>
          <cell r="F163">
            <v>0.06733580512852813</v>
          </cell>
          <cell r="G163">
            <v>78216930.65</v>
          </cell>
          <cell r="H163">
            <v>7039523.7585</v>
          </cell>
          <cell r="I163">
            <v>0</v>
          </cell>
          <cell r="J163">
            <v>0</v>
          </cell>
        </row>
        <row r="164">
          <cell r="C164">
            <v>295</v>
          </cell>
          <cell r="D164">
            <v>690177</v>
          </cell>
          <cell r="E164">
            <v>9</v>
          </cell>
          <cell r="F164">
            <v>1.6374392758350267</v>
          </cell>
          <cell r="G164">
            <v>42149776.8</v>
          </cell>
          <cell r="H164">
            <v>3793479.9119999995</v>
          </cell>
          <cell r="I164">
            <v>0</v>
          </cell>
          <cell r="J164">
            <v>0</v>
          </cell>
        </row>
        <row r="165">
          <cell r="C165">
            <v>296</v>
          </cell>
          <cell r="D165">
            <v>693032</v>
          </cell>
          <cell r="E165">
            <v>9</v>
          </cell>
          <cell r="F165">
            <v>9.283807298707483</v>
          </cell>
          <cell r="G165">
            <v>7464954.6</v>
          </cell>
          <cell r="H165">
            <v>671845.914</v>
          </cell>
          <cell r="I165">
            <v>21186.08600000001</v>
          </cell>
          <cell r="J165">
            <v>0.03057014106130743</v>
          </cell>
        </row>
        <row r="166">
          <cell r="C166">
            <v>300</v>
          </cell>
          <cell r="D166">
            <v>97956</v>
          </cell>
          <cell r="E166">
            <v>9</v>
          </cell>
          <cell r="F166">
            <v>2.1278588446442885</v>
          </cell>
          <cell r="G166">
            <v>4603500.85</v>
          </cell>
          <cell r="H166">
            <v>414315.07649999997</v>
          </cell>
          <cell r="I166">
            <v>0</v>
          </cell>
          <cell r="J166">
            <v>0</v>
          </cell>
        </row>
        <row r="167">
          <cell r="C167">
            <v>301</v>
          </cell>
          <cell r="D167">
            <v>898278</v>
          </cell>
          <cell r="E167">
            <v>9</v>
          </cell>
          <cell r="F167">
            <v>4.608174316560181</v>
          </cell>
          <cell r="G167">
            <v>19493142.8</v>
          </cell>
          <cell r="H167">
            <v>1754382.852</v>
          </cell>
          <cell r="I167">
            <v>0</v>
          </cell>
          <cell r="J167">
            <v>0</v>
          </cell>
        </row>
        <row r="168">
          <cell r="C168">
            <v>304</v>
          </cell>
          <cell r="D168">
            <v>39274</v>
          </cell>
          <cell r="E168">
            <v>9</v>
          </cell>
          <cell r="F168">
            <v>0.17058493109861195</v>
          </cell>
          <cell r="G168">
            <v>23023135.6</v>
          </cell>
          <cell r="H168">
            <v>2072082.2040000001</v>
          </cell>
          <cell r="I168">
            <v>0</v>
          </cell>
          <cell r="J168">
            <v>0</v>
          </cell>
        </row>
        <row r="169">
          <cell r="C169">
            <v>305</v>
          </cell>
          <cell r="D169">
            <v>669752</v>
          </cell>
          <cell r="E169">
            <v>9</v>
          </cell>
          <cell r="F169">
            <v>1.7613593088860653</v>
          </cell>
          <cell r="G169">
            <v>38024723.1</v>
          </cell>
          <cell r="H169">
            <v>3422225.079</v>
          </cell>
          <cell r="I169">
            <v>0</v>
          </cell>
          <cell r="J169">
            <v>0</v>
          </cell>
        </row>
        <row r="170">
          <cell r="C170">
            <v>307</v>
          </cell>
          <cell r="D170">
            <v>198328</v>
          </cell>
          <cell r="E170">
            <v>9</v>
          </cell>
          <cell r="F170">
            <v>0.47388947044456176</v>
          </cell>
          <cell r="G170">
            <v>41851109.25</v>
          </cell>
          <cell r="H170">
            <v>3766599.8325</v>
          </cell>
          <cell r="I170">
            <v>0</v>
          </cell>
          <cell r="J170">
            <v>0</v>
          </cell>
        </row>
        <row r="171">
          <cell r="C171">
            <v>308</v>
          </cell>
          <cell r="D171">
            <v>157699</v>
          </cell>
          <cell r="E171">
            <v>9</v>
          </cell>
          <cell r="F171">
            <v>0.17594254396346173</v>
          </cell>
          <cell r="G171">
            <v>89630965</v>
          </cell>
          <cell r="H171">
            <v>8066786.85</v>
          </cell>
          <cell r="I171">
            <v>0</v>
          </cell>
          <cell r="J171">
            <v>0</v>
          </cell>
        </row>
        <row r="172">
          <cell r="C172">
            <v>310</v>
          </cell>
          <cell r="D172">
            <v>190838</v>
          </cell>
          <cell r="E172">
            <v>9</v>
          </cell>
          <cell r="F172">
            <v>0.5925516802139816</v>
          </cell>
          <cell r="G172">
            <v>32206136</v>
          </cell>
          <cell r="H172">
            <v>2898552.2399999998</v>
          </cell>
          <cell r="I172">
            <v>0</v>
          </cell>
          <cell r="J172">
            <v>0</v>
          </cell>
        </row>
        <row r="173">
          <cell r="C173">
            <v>314</v>
          </cell>
          <cell r="D173">
            <v>118202</v>
          </cell>
          <cell r="E173">
            <v>9</v>
          </cell>
          <cell r="F173">
            <v>0.2974383866933048</v>
          </cell>
          <cell r="G173">
            <v>39739995</v>
          </cell>
          <cell r="H173">
            <v>3576599.55</v>
          </cell>
          <cell r="I173">
            <v>0</v>
          </cell>
          <cell r="J173">
            <v>0</v>
          </cell>
        </row>
        <row r="174">
          <cell r="C174">
            <v>315</v>
          </cell>
          <cell r="D174">
            <v>124627</v>
          </cell>
          <cell r="E174">
            <v>9</v>
          </cell>
          <cell r="F174">
            <v>0.317087229237104</v>
          </cell>
          <cell r="G174">
            <v>39303695.8</v>
          </cell>
          <cell r="H174">
            <v>3537332.6219999995</v>
          </cell>
          <cell r="I174">
            <v>0</v>
          </cell>
          <cell r="J174">
            <v>0</v>
          </cell>
        </row>
        <row r="175">
          <cell r="C175">
            <v>316</v>
          </cell>
          <cell r="D175">
            <v>211601</v>
          </cell>
          <cell r="E175">
            <v>14</v>
          </cell>
          <cell r="F175">
            <v>1.0132106045491696</v>
          </cell>
          <cell r="G175">
            <v>20884207</v>
          </cell>
          <cell r="H175">
            <v>2923788.9800000004</v>
          </cell>
          <cell r="I175">
            <v>0</v>
          </cell>
          <cell r="J175">
            <v>0</v>
          </cell>
        </row>
        <row r="176">
          <cell r="C176">
            <v>317</v>
          </cell>
          <cell r="D176">
            <v>25046</v>
          </cell>
          <cell r="E176">
            <v>9</v>
          </cell>
          <cell r="F176">
            <v>0.0360486196365939</v>
          </cell>
          <cell r="G176">
            <v>69478388.5</v>
          </cell>
          <cell r="H176">
            <v>6253054.965</v>
          </cell>
          <cell r="I176">
            <v>0</v>
          </cell>
          <cell r="J176">
            <v>0</v>
          </cell>
        </row>
        <row r="177">
          <cell r="C177">
            <v>321</v>
          </cell>
          <cell r="D177">
            <v>111992</v>
          </cell>
          <cell r="E177">
            <v>9</v>
          </cell>
          <cell r="F177">
            <v>0.23780386205346032</v>
          </cell>
          <cell r="G177">
            <v>47094273</v>
          </cell>
          <cell r="H177">
            <v>4238484.57</v>
          </cell>
          <cell r="I177">
            <v>0</v>
          </cell>
          <cell r="J177">
            <v>0</v>
          </cell>
        </row>
        <row r="178">
          <cell r="C178">
            <v>322</v>
          </cell>
          <cell r="D178">
            <v>221550</v>
          </cell>
          <cell r="E178">
            <v>9</v>
          </cell>
          <cell r="F178">
            <v>1.805311897413239</v>
          </cell>
          <cell r="G178">
            <v>12272117.65</v>
          </cell>
          <cell r="H178">
            <v>1104490.5885</v>
          </cell>
          <cell r="I178">
            <v>0</v>
          </cell>
          <cell r="J178">
            <v>0</v>
          </cell>
        </row>
        <row r="179">
          <cell r="C179">
            <v>323</v>
          </cell>
          <cell r="D179">
            <v>21008</v>
          </cell>
          <cell r="E179">
            <v>9</v>
          </cell>
          <cell r="F179">
            <v>0.1820152852291633</v>
          </cell>
          <cell r="G179">
            <v>11541887.8</v>
          </cell>
          <cell r="H179">
            <v>1038769.902</v>
          </cell>
          <cell r="I179">
            <v>0</v>
          </cell>
          <cell r="J179">
            <v>0</v>
          </cell>
        </row>
        <row r="180">
          <cell r="C180">
            <v>325</v>
          </cell>
          <cell r="D180">
            <v>137942</v>
          </cell>
          <cell r="E180">
            <v>9</v>
          </cell>
          <cell r="F180">
            <v>0.21853250783930833</v>
          </cell>
          <cell r="G180">
            <v>63121959</v>
          </cell>
          <cell r="H180">
            <v>5680976.31</v>
          </cell>
          <cell r="I180">
            <v>0</v>
          </cell>
          <cell r="J180">
            <v>0</v>
          </cell>
        </row>
        <row r="181">
          <cell r="C181">
            <v>326</v>
          </cell>
          <cell r="D181">
            <v>118962</v>
          </cell>
          <cell r="E181">
            <v>9</v>
          </cell>
          <cell r="F181">
            <v>0.22029079918762062</v>
          </cell>
          <cell r="G181">
            <v>54002255.4</v>
          </cell>
          <cell r="H181">
            <v>4860202.986</v>
          </cell>
          <cell r="I181">
            <v>0</v>
          </cell>
          <cell r="J181">
            <v>0</v>
          </cell>
        </row>
        <row r="182">
          <cell r="C182">
            <v>327</v>
          </cell>
          <cell r="D182">
            <v>47280</v>
          </cell>
          <cell r="E182">
            <v>9</v>
          </cell>
          <cell r="F182">
            <v>2.564699258092391</v>
          </cell>
          <cell r="G182">
            <v>1843491</v>
          </cell>
          <cell r="H182">
            <v>165914.19</v>
          </cell>
          <cell r="I182">
            <v>0</v>
          </cell>
          <cell r="J182">
            <v>0</v>
          </cell>
        </row>
        <row r="183">
          <cell r="C183">
            <v>330</v>
          </cell>
          <cell r="D183">
            <v>32060</v>
          </cell>
          <cell r="E183">
            <v>9</v>
          </cell>
          <cell r="F183">
            <v>0.07761322390377147</v>
          </cell>
          <cell r="G183">
            <v>41307393.75</v>
          </cell>
          <cell r="H183">
            <v>3717665.4375</v>
          </cell>
          <cell r="I183">
            <v>0</v>
          </cell>
          <cell r="J183">
            <v>0</v>
          </cell>
        </row>
        <row r="184">
          <cell r="C184">
            <v>331</v>
          </cell>
          <cell r="D184">
            <v>72414</v>
          </cell>
          <cell r="E184">
            <v>9</v>
          </cell>
          <cell r="F184">
            <v>0.4140365325746876</v>
          </cell>
          <cell r="G184">
            <v>17489761</v>
          </cell>
          <cell r="H184">
            <v>1574078.49</v>
          </cell>
          <cell r="I184">
            <v>0</v>
          </cell>
          <cell r="J184">
            <v>0</v>
          </cell>
        </row>
        <row r="185">
          <cell r="C185">
            <v>332</v>
          </cell>
          <cell r="D185">
            <v>520688</v>
          </cell>
          <cell r="E185">
            <v>9</v>
          </cell>
          <cell r="F185">
            <v>1.2264925866036316</v>
          </cell>
          <cell r="G185">
            <v>42453416</v>
          </cell>
          <cell r="H185">
            <v>3820807.44</v>
          </cell>
          <cell r="I185">
            <v>0</v>
          </cell>
          <cell r="J185">
            <v>0</v>
          </cell>
        </row>
        <row r="186">
          <cell r="C186">
            <v>336</v>
          </cell>
          <cell r="D186">
            <v>711543</v>
          </cell>
          <cell r="E186">
            <v>9</v>
          </cell>
          <cell r="F186">
            <v>1.0613500523378778</v>
          </cell>
          <cell r="G186">
            <v>67041312</v>
          </cell>
          <cell r="H186">
            <v>6033718.08</v>
          </cell>
          <cell r="I186">
            <v>0</v>
          </cell>
          <cell r="J186">
            <v>0</v>
          </cell>
        </row>
        <row r="187">
          <cell r="C187">
            <v>337</v>
          </cell>
          <cell r="D187">
            <v>44641</v>
          </cell>
          <cell r="E187">
            <v>9</v>
          </cell>
          <cell r="F187">
            <v>2.2539709380083264</v>
          </cell>
          <cell r="G187">
            <v>1980549.05</v>
          </cell>
          <cell r="H187">
            <v>178249.41449999998</v>
          </cell>
          <cell r="I187">
            <v>0</v>
          </cell>
          <cell r="J187">
            <v>0</v>
          </cell>
        </row>
        <row r="188">
          <cell r="C188">
            <v>340</v>
          </cell>
          <cell r="D188">
            <v>140585</v>
          </cell>
          <cell r="E188">
            <v>9</v>
          </cell>
          <cell r="F188">
            <v>5.967936493361756</v>
          </cell>
          <cell r="G188">
            <v>2355671.85</v>
          </cell>
          <cell r="H188">
            <v>212010.4665</v>
          </cell>
          <cell r="I188">
            <v>0</v>
          </cell>
          <cell r="J188">
            <v>0</v>
          </cell>
        </row>
        <row r="189">
          <cell r="C189">
            <v>342</v>
          </cell>
          <cell r="D189">
            <v>50511</v>
          </cell>
          <cell r="E189">
            <v>9</v>
          </cell>
          <cell r="F189">
            <v>0.11604007646239503</v>
          </cell>
          <cell r="G189">
            <v>43528926.85</v>
          </cell>
          <cell r="H189">
            <v>3917603.4165</v>
          </cell>
          <cell r="I189">
            <v>0</v>
          </cell>
          <cell r="J189">
            <v>0</v>
          </cell>
        </row>
        <row r="190">
          <cell r="C190">
            <v>343</v>
          </cell>
          <cell r="D190">
            <v>163152</v>
          </cell>
          <cell r="E190">
            <v>14</v>
          </cell>
          <cell r="F190">
            <v>1.0204720508859983</v>
          </cell>
          <cell r="G190">
            <v>15987895</v>
          </cell>
          <cell r="H190">
            <v>2238305.3000000003</v>
          </cell>
          <cell r="I190">
            <v>0</v>
          </cell>
          <cell r="J190">
            <v>0</v>
          </cell>
        </row>
        <row r="191">
          <cell r="C191">
            <v>346</v>
          </cell>
          <cell r="D191">
            <v>153942</v>
          </cell>
          <cell r="E191">
            <v>9</v>
          </cell>
          <cell r="F191">
            <v>0.8086912641360223</v>
          </cell>
          <cell r="G191">
            <v>19035942</v>
          </cell>
          <cell r="H191">
            <v>1713234.78</v>
          </cell>
          <cell r="I191">
            <v>0</v>
          </cell>
          <cell r="J191">
            <v>0</v>
          </cell>
        </row>
        <row r="192">
          <cell r="C192">
            <v>347</v>
          </cell>
          <cell r="D192">
            <v>74671</v>
          </cell>
          <cell r="E192">
            <v>9</v>
          </cell>
          <cell r="F192">
            <v>0.12385343712267177</v>
          </cell>
          <cell r="G192">
            <v>60289808.45</v>
          </cell>
          <cell r="H192">
            <v>5426082.7605</v>
          </cell>
          <cell r="I192">
            <v>0</v>
          </cell>
          <cell r="J192">
            <v>0</v>
          </cell>
        </row>
        <row r="193">
          <cell r="C193">
            <v>348</v>
          </cell>
          <cell r="D193">
            <v>24060782</v>
          </cell>
          <cell r="E193">
            <v>14</v>
          </cell>
          <cell r="F193">
            <v>8.050146877199001</v>
          </cell>
          <cell r="G193">
            <v>298886248.5</v>
          </cell>
          <cell r="H193">
            <v>41844074.79000001</v>
          </cell>
          <cell r="I193">
            <v>0</v>
          </cell>
          <cell r="J193">
            <v>0</v>
          </cell>
        </row>
        <row r="194">
          <cell r="C194">
            <v>350</v>
          </cell>
          <cell r="D194">
            <v>72224</v>
          </cell>
          <cell r="E194">
            <v>9</v>
          </cell>
          <cell r="F194">
            <v>0.6544770645656114</v>
          </cell>
          <cell r="G194">
            <v>11035375.25</v>
          </cell>
          <cell r="H194">
            <v>993183.7725</v>
          </cell>
          <cell r="I194">
            <v>0</v>
          </cell>
          <cell r="J194">
            <v>0</v>
          </cell>
        </row>
        <row r="195">
          <cell r="C195">
            <v>352</v>
          </cell>
          <cell r="D195">
            <v>54252</v>
          </cell>
          <cell r="E195">
            <v>9</v>
          </cell>
          <cell r="F195">
            <v>0.54252</v>
          </cell>
          <cell r="G195">
            <v>10000000</v>
          </cell>
          <cell r="H195">
            <v>900000</v>
          </cell>
          <cell r="I195">
            <v>0</v>
          </cell>
          <cell r="J195">
            <v>0</v>
          </cell>
        </row>
        <row r="196">
          <cell r="C196">
            <v>600</v>
          </cell>
          <cell r="D196">
            <v>325955</v>
          </cell>
          <cell r="E196">
            <v>9</v>
          </cell>
          <cell r="F196">
            <v>0.9145133240681653</v>
          </cell>
          <cell r="G196">
            <v>35642455</v>
          </cell>
          <cell r="H196">
            <v>3207820.9499999997</v>
          </cell>
          <cell r="I196">
            <v>0</v>
          </cell>
          <cell r="J196">
            <v>0</v>
          </cell>
        </row>
        <row r="197">
          <cell r="C197">
            <v>603</v>
          </cell>
          <cell r="D197">
            <v>923489</v>
          </cell>
          <cell r="E197">
            <v>9</v>
          </cell>
          <cell r="F197">
            <v>5.69876236340703</v>
          </cell>
          <cell r="G197">
            <v>16205080</v>
          </cell>
          <cell r="H197">
            <v>1458457.2</v>
          </cell>
          <cell r="I197">
            <v>0</v>
          </cell>
          <cell r="J197">
            <v>0</v>
          </cell>
        </row>
        <row r="198">
          <cell r="C198">
            <v>605</v>
          </cell>
          <cell r="D198">
            <v>997700</v>
          </cell>
          <cell r="E198">
            <v>9</v>
          </cell>
          <cell r="F198">
            <v>3.709030446355438</v>
          </cell>
          <cell r="G198">
            <v>26899213</v>
          </cell>
          <cell r="H198">
            <v>2420929.17</v>
          </cell>
          <cell r="I198">
            <v>0</v>
          </cell>
          <cell r="J198">
            <v>0</v>
          </cell>
        </row>
        <row r="199">
          <cell r="C199">
            <v>610</v>
          </cell>
          <cell r="D199">
            <v>144918</v>
          </cell>
          <cell r="E199">
            <v>9</v>
          </cell>
          <cell r="F199">
            <v>0.6350321466455472</v>
          </cell>
          <cell r="G199">
            <v>22820577</v>
          </cell>
          <cell r="H199">
            <v>2053851.93</v>
          </cell>
          <cell r="I199">
            <v>0</v>
          </cell>
          <cell r="J199">
            <v>0</v>
          </cell>
        </row>
        <row r="200">
          <cell r="C200">
            <v>615</v>
          </cell>
          <cell r="D200">
            <v>70326</v>
          </cell>
          <cell r="E200">
            <v>14</v>
          </cell>
          <cell r="F200">
            <v>0.31565829134902107</v>
          </cell>
          <cell r="G200">
            <v>22279155</v>
          </cell>
          <cell r="H200">
            <v>3119081.7</v>
          </cell>
          <cell r="I200">
            <v>0</v>
          </cell>
          <cell r="J200">
            <v>0</v>
          </cell>
        </row>
        <row r="201">
          <cell r="C201">
            <v>616</v>
          </cell>
          <cell r="D201">
            <v>1165678</v>
          </cell>
          <cell r="E201">
            <v>9</v>
          </cell>
          <cell r="F201">
            <v>5.345365164069627</v>
          </cell>
          <cell r="G201">
            <v>21807266</v>
          </cell>
          <cell r="H201">
            <v>1962653.94</v>
          </cell>
          <cell r="I201">
            <v>0</v>
          </cell>
          <cell r="J201">
            <v>0</v>
          </cell>
        </row>
        <row r="202">
          <cell r="C202">
            <v>620</v>
          </cell>
          <cell r="D202">
            <v>562045</v>
          </cell>
          <cell r="E202">
            <v>9</v>
          </cell>
          <cell r="F202">
            <v>8.88214230233561</v>
          </cell>
          <cell r="G202">
            <v>6327809</v>
          </cell>
          <cell r="H202">
            <v>569502.8099999999</v>
          </cell>
          <cell r="I202">
            <v>0</v>
          </cell>
          <cell r="J202">
            <v>0</v>
          </cell>
        </row>
        <row r="203">
          <cell r="C203">
            <v>622</v>
          </cell>
          <cell r="D203">
            <v>25533</v>
          </cell>
          <cell r="E203">
            <v>9</v>
          </cell>
          <cell r="F203">
            <v>0.13221291950080238</v>
          </cell>
          <cell r="G203">
            <v>19312031</v>
          </cell>
          <cell r="H203">
            <v>1738082.79</v>
          </cell>
          <cell r="I203">
            <v>0</v>
          </cell>
          <cell r="J203">
            <v>0</v>
          </cell>
        </row>
        <row r="204">
          <cell r="C204">
            <v>625</v>
          </cell>
          <cell r="D204">
            <v>241134</v>
          </cell>
          <cell r="E204">
            <v>9</v>
          </cell>
          <cell r="F204">
            <v>0.4230070253647561</v>
          </cell>
          <cell r="G204">
            <v>57004727</v>
          </cell>
          <cell r="H204">
            <v>5130425.43</v>
          </cell>
          <cell r="I204">
            <v>0</v>
          </cell>
          <cell r="J204">
            <v>0</v>
          </cell>
        </row>
        <row r="205">
          <cell r="C205">
            <v>632</v>
          </cell>
          <cell r="D205">
            <v>101884</v>
          </cell>
          <cell r="E205">
            <v>9</v>
          </cell>
          <cell r="F205">
            <v>5.433839415762529</v>
          </cell>
          <cell r="G205">
            <v>1874991</v>
          </cell>
          <cell r="H205">
            <v>168749.19</v>
          </cell>
          <cell r="I205">
            <v>0</v>
          </cell>
          <cell r="J205">
            <v>0</v>
          </cell>
        </row>
        <row r="206">
          <cell r="C206">
            <v>635</v>
          </cell>
          <cell r="D206">
            <v>248320</v>
          </cell>
          <cell r="E206">
            <v>9</v>
          </cell>
          <cell r="F206">
            <v>1.0307219648668755</v>
          </cell>
          <cell r="G206">
            <v>24091851</v>
          </cell>
          <cell r="H206">
            <v>2168266.59</v>
          </cell>
          <cell r="I206">
            <v>0</v>
          </cell>
          <cell r="J206">
            <v>0</v>
          </cell>
        </row>
        <row r="207">
          <cell r="C207">
            <v>640</v>
          </cell>
          <cell r="D207">
            <v>48570</v>
          </cell>
          <cell r="E207">
            <v>9</v>
          </cell>
          <cell r="F207">
            <v>0.2163339865369619</v>
          </cell>
          <cell r="G207">
            <v>22451396</v>
          </cell>
          <cell r="H207">
            <v>2020625.64</v>
          </cell>
          <cell r="I207">
            <v>0</v>
          </cell>
          <cell r="J207">
            <v>0</v>
          </cell>
        </row>
        <row r="208">
          <cell r="C208">
            <v>645</v>
          </cell>
          <cell r="D208">
            <v>2142362</v>
          </cell>
          <cell r="E208">
            <v>9</v>
          </cell>
          <cell r="F208">
            <v>4.584804203302522</v>
          </cell>
          <cell r="G208">
            <v>46727448</v>
          </cell>
          <cell r="H208">
            <v>4205470.32</v>
          </cell>
          <cell r="I208">
            <v>0</v>
          </cell>
          <cell r="J208">
            <v>0</v>
          </cell>
        </row>
        <row r="209">
          <cell r="C209">
            <v>650</v>
          </cell>
          <cell r="D209">
            <v>9459</v>
          </cell>
          <cell r="E209">
            <v>9</v>
          </cell>
          <cell r="F209">
            <v>0.028431247103786497</v>
          </cell>
          <cell r="G209">
            <v>33269733</v>
          </cell>
          <cell r="H209">
            <v>2994275.9699999997</v>
          </cell>
          <cell r="I209">
            <v>0</v>
          </cell>
          <cell r="J209">
            <v>0</v>
          </cell>
        </row>
        <row r="210">
          <cell r="C210">
            <v>658</v>
          </cell>
          <cell r="D210">
            <v>27230</v>
          </cell>
          <cell r="E210">
            <v>9</v>
          </cell>
          <cell r="F210">
            <v>0.07247929109876583</v>
          </cell>
          <cell r="G210">
            <v>37569352</v>
          </cell>
          <cell r="H210">
            <v>3381241.6799999997</v>
          </cell>
          <cell r="I210">
            <v>0</v>
          </cell>
          <cell r="J210">
            <v>0</v>
          </cell>
        </row>
        <row r="211">
          <cell r="C211">
            <v>660</v>
          </cell>
          <cell r="D211">
            <v>1495184</v>
          </cell>
          <cell r="E211">
            <v>9</v>
          </cell>
          <cell r="F211">
            <v>6.351570945262101</v>
          </cell>
          <cell r="G211">
            <v>23540381</v>
          </cell>
          <cell r="H211">
            <v>2118634.29</v>
          </cell>
          <cell r="I211">
            <v>0</v>
          </cell>
          <cell r="J211">
            <v>0</v>
          </cell>
        </row>
        <row r="212">
          <cell r="C212">
            <v>665</v>
          </cell>
          <cell r="D212">
            <v>43816</v>
          </cell>
          <cell r="E212">
            <v>9</v>
          </cell>
          <cell r="F212">
            <v>0.15587713654240917</v>
          </cell>
          <cell r="G212">
            <v>28109318</v>
          </cell>
          <cell r="H212">
            <v>2529838.62</v>
          </cell>
          <cell r="I212">
            <v>0</v>
          </cell>
          <cell r="J212">
            <v>0</v>
          </cell>
        </row>
        <row r="213">
          <cell r="C213">
            <v>670</v>
          </cell>
          <cell r="D213">
            <v>483573</v>
          </cell>
          <cell r="E213">
            <v>9</v>
          </cell>
          <cell r="F213">
            <v>5.129508220718642</v>
          </cell>
          <cell r="G213">
            <v>9427278</v>
          </cell>
          <cell r="H213">
            <v>848455.02</v>
          </cell>
          <cell r="I213">
            <v>0</v>
          </cell>
          <cell r="J213">
            <v>0</v>
          </cell>
        </row>
        <row r="214">
          <cell r="C214">
            <v>672</v>
          </cell>
          <cell r="D214">
            <v>104684</v>
          </cell>
          <cell r="E214">
            <v>9</v>
          </cell>
          <cell r="F214">
            <v>0.7567554907134729</v>
          </cell>
          <cell r="G214">
            <v>13833266</v>
          </cell>
          <cell r="H214">
            <v>1244993.94</v>
          </cell>
          <cell r="I214">
            <v>0</v>
          </cell>
          <cell r="J214">
            <v>0</v>
          </cell>
        </row>
        <row r="215">
          <cell r="C215">
            <v>673</v>
          </cell>
          <cell r="D215">
            <v>594244</v>
          </cell>
          <cell r="E215">
            <v>9</v>
          </cell>
          <cell r="F215">
            <v>2.057091734824853</v>
          </cell>
          <cell r="G215">
            <v>28887579</v>
          </cell>
          <cell r="H215">
            <v>2599882.11</v>
          </cell>
          <cell r="I215">
            <v>0</v>
          </cell>
          <cell r="J215">
            <v>0</v>
          </cell>
        </row>
        <row r="216">
          <cell r="C216">
            <v>674</v>
          </cell>
          <cell r="D216">
            <v>503319</v>
          </cell>
          <cell r="E216">
            <v>14</v>
          </cell>
          <cell r="F216">
            <v>3.3269260641233687</v>
          </cell>
          <cell r="G216">
            <v>15128650</v>
          </cell>
          <cell r="H216">
            <v>2118011</v>
          </cell>
          <cell r="I216">
            <v>0</v>
          </cell>
          <cell r="J216">
            <v>0</v>
          </cell>
        </row>
        <row r="217">
          <cell r="C217">
            <v>680</v>
          </cell>
          <cell r="D217">
            <v>34854</v>
          </cell>
          <cell r="E217">
            <v>9</v>
          </cell>
          <cell r="F217">
            <v>0.09505308603313342</v>
          </cell>
          <cell r="G217">
            <v>36667931</v>
          </cell>
          <cell r="H217">
            <v>3300113.79</v>
          </cell>
          <cell r="I217">
            <v>0</v>
          </cell>
          <cell r="J217">
            <v>0</v>
          </cell>
        </row>
        <row r="218">
          <cell r="C218">
            <v>683</v>
          </cell>
          <cell r="D218">
            <v>362627</v>
          </cell>
          <cell r="E218">
            <v>9</v>
          </cell>
          <cell r="F218">
            <v>3.6802993709754794</v>
          </cell>
          <cell r="G218">
            <v>9853193</v>
          </cell>
          <cell r="H218">
            <v>886787.37</v>
          </cell>
          <cell r="I218">
            <v>0</v>
          </cell>
          <cell r="J218">
            <v>0</v>
          </cell>
        </row>
        <row r="219">
          <cell r="C219">
            <v>685</v>
          </cell>
          <cell r="D219">
            <v>16008</v>
          </cell>
          <cell r="E219">
            <v>9</v>
          </cell>
          <cell r="F219">
            <v>1.118910055232554</v>
          </cell>
          <cell r="G219">
            <v>1430678</v>
          </cell>
          <cell r="H219">
            <v>128761.01999999999</v>
          </cell>
          <cell r="I219">
            <v>0</v>
          </cell>
          <cell r="J219">
            <v>0</v>
          </cell>
        </row>
        <row r="220">
          <cell r="C220">
            <v>690</v>
          </cell>
          <cell r="D220">
            <v>242046</v>
          </cell>
          <cell r="E220">
            <v>9</v>
          </cell>
          <cell r="F220">
            <v>1.052866059261005</v>
          </cell>
          <cell r="G220">
            <v>22989249</v>
          </cell>
          <cell r="H220">
            <v>2069032.41</v>
          </cell>
          <cell r="I220">
            <v>0</v>
          </cell>
          <cell r="J220">
            <v>0</v>
          </cell>
        </row>
        <row r="221">
          <cell r="C221">
            <v>695</v>
          </cell>
          <cell r="D221">
            <v>13986</v>
          </cell>
          <cell r="E221">
            <v>9</v>
          </cell>
          <cell r="F221">
            <v>0.058115757980154545</v>
          </cell>
          <cell r="G221">
            <v>24065762</v>
          </cell>
          <cell r="H221">
            <v>2165918.58</v>
          </cell>
          <cell r="I221">
            <v>0</v>
          </cell>
          <cell r="J221">
            <v>0</v>
          </cell>
        </row>
        <row r="222">
          <cell r="C222">
            <v>698</v>
          </cell>
          <cell r="D222">
            <v>32064</v>
          </cell>
          <cell r="E222">
            <v>9</v>
          </cell>
          <cell r="F222">
            <v>0.1601017253127948</v>
          </cell>
          <cell r="G222">
            <v>20027267</v>
          </cell>
          <cell r="H222">
            <v>1802454.03</v>
          </cell>
          <cell r="I222">
            <v>0</v>
          </cell>
          <cell r="J222">
            <v>0</v>
          </cell>
        </row>
        <row r="223">
          <cell r="C223">
            <v>700</v>
          </cell>
          <cell r="D223">
            <v>780009</v>
          </cell>
          <cell r="E223">
            <v>9</v>
          </cell>
          <cell r="F223">
            <v>5.098580571546902</v>
          </cell>
          <cell r="G223">
            <v>15298552</v>
          </cell>
          <cell r="H223">
            <v>1376869.68</v>
          </cell>
          <cell r="I223">
            <v>0</v>
          </cell>
          <cell r="J223">
            <v>0</v>
          </cell>
        </row>
        <row r="224">
          <cell r="C224">
            <v>710</v>
          </cell>
          <cell r="D224">
            <v>235323</v>
          </cell>
          <cell r="E224">
            <v>9</v>
          </cell>
          <cell r="F224">
            <v>0.9028654332139209</v>
          </cell>
          <cell r="G224">
            <v>26064017</v>
          </cell>
          <cell r="H224">
            <v>2345761.53</v>
          </cell>
          <cell r="I224">
            <v>0</v>
          </cell>
          <cell r="J224">
            <v>0</v>
          </cell>
        </row>
        <row r="225">
          <cell r="C225">
            <v>712</v>
          </cell>
          <cell r="D225">
            <v>837304</v>
          </cell>
          <cell r="E225">
            <v>9</v>
          </cell>
          <cell r="F225">
            <v>2.729028410718802</v>
          </cell>
          <cell r="G225">
            <v>30681395.5</v>
          </cell>
          <cell r="H225">
            <v>2761325.5949999997</v>
          </cell>
          <cell r="I225">
            <v>0</v>
          </cell>
          <cell r="J225">
            <v>0</v>
          </cell>
        </row>
        <row r="226">
          <cell r="C226">
            <v>715</v>
          </cell>
          <cell r="D226">
            <v>291880</v>
          </cell>
          <cell r="E226">
            <v>9</v>
          </cell>
          <cell r="F226">
            <v>3.0349890945026643</v>
          </cell>
          <cell r="G226">
            <v>9617168</v>
          </cell>
          <cell r="H226">
            <v>865545.12</v>
          </cell>
          <cell r="I226">
            <v>0</v>
          </cell>
          <cell r="J226">
            <v>0</v>
          </cell>
        </row>
        <row r="227">
          <cell r="C227">
            <v>717</v>
          </cell>
          <cell r="D227">
            <v>575133</v>
          </cell>
          <cell r="E227">
            <v>9</v>
          </cell>
          <cell r="F227">
            <v>3.8941472922908837</v>
          </cell>
          <cell r="G227">
            <v>14769164</v>
          </cell>
          <cell r="H227">
            <v>1329224.76</v>
          </cell>
          <cell r="I227">
            <v>0</v>
          </cell>
          <cell r="J227">
            <v>0</v>
          </cell>
        </row>
        <row r="228">
          <cell r="C228">
            <v>720</v>
          </cell>
          <cell r="D228">
            <v>121596</v>
          </cell>
          <cell r="E228">
            <v>9</v>
          </cell>
          <cell r="F228">
            <v>0.7290908483676792</v>
          </cell>
          <cell r="G228">
            <v>16677757</v>
          </cell>
          <cell r="H228">
            <v>1500998.13</v>
          </cell>
          <cell r="I228">
            <v>0</v>
          </cell>
          <cell r="J228">
            <v>0</v>
          </cell>
        </row>
        <row r="229">
          <cell r="C229">
            <v>725</v>
          </cell>
          <cell r="D229">
            <v>499763</v>
          </cell>
          <cell r="E229">
            <v>9</v>
          </cell>
          <cell r="F229">
            <v>1.1629490961043114</v>
          </cell>
          <cell r="G229">
            <v>42973764</v>
          </cell>
          <cell r="H229">
            <v>3867638.76</v>
          </cell>
          <cell r="I229">
            <v>0</v>
          </cell>
          <cell r="J229">
            <v>0</v>
          </cell>
        </row>
        <row r="230">
          <cell r="C230">
            <v>730</v>
          </cell>
          <cell r="D230">
            <v>190272</v>
          </cell>
          <cell r="E230">
            <v>9</v>
          </cell>
          <cell r="F230">
            <v>1.1295093153709186</v>
          </cell>
          <cell r="G230">
            <v>16845545</v>
          </cell>
          <cell r="H230">
            <v>1516099.05</v>
          </cell>
          <cell r="I230">
            <v>0</v>
          </cell>
          <cell r="J230">
            <v>0</v>
          </cell>
        </row>
        <row r="231">
          <cell r="C231">
            <v>735</v>
          </cell>
          <cell r="D231">
            <v>809972</v>
          </cell>
          <cell r="E231">
            <v>9</v>
          </cell>
          <cell r="F231">
            <v>2.078411849594658</v>
          </cell>
          <cell r="G231">
            <v>38970717</v>
          </cell>
          <cell r="H231">
            <v>3507364.53</v>
          </cell>
          <cell r="I231">
            <v>0</v>
          </cell>
          <cell r="J231">
            <v>0</v>
          </cell>
        </row>
        <row r="232">
          <cell r="C232">
            <v>745</v>
          </cell>
          <cell r="D232">
            <v>240822</v>
          </cell>
          <cell r="E232">
            <v>9</v>
          </cell>
          <cell r="F232">
            <v>0.7824062525442937</v>
          </cell>
          <cell r="G232">
            <v>30779662</v>
          </cell>
          <cell r="H232">
            <v>2770169.58</v>
          </cell>
          <cell r="I232">
            <v>0</v>
          </cell>
          <cell r="J232">
            <v>0</v>
          </cell>
        </row>
        <row r="233">
          <cell r="C233">
            <v>750</v>
          </cell>
          <cell r="D233">
            <v>150528</v>
          </cell>
          <cell r="E233">
            <v>9</v>
          </cell>
          <cell r="F233">
            <v>1.161860968941476</v>
          </cell>
          <cell r="G233">
            <v>12955767</v>
          </cell>
          <cell r="H233">
            <v>1166019.03</v>
          </cell>
          <cell r="I233">
            <v>0</v>
          </cell>
          <cell r="J233">
            <v>0</v>
          </cell>
        </row>
        <row r="234">
          <cell r="C234">
            <v>753</v>
          </cell>
          <cell r="D234">
            <v>113969</v>
          </cell>
          <cell r="E234">
            <v>9</v>
          </cell>
          <cell r="F234">
            <v>0.4257827642282255</v>
          </cell>
          <cell r="G234">
            <v>26766936</v>
          </cell>
          <cell r="H234">
            <v>2409024.2399999998</v>
          </cell>
          <cell r="I234">
            <v>0</v>
          </cell>
          <cell r="J234">
            <v>0</v>
          </cell>
        </row>
        <row r="235">
          <cell r="C235">
            <v>755</v>
          </cell>
          <cell r="D235">
            <v>210695</v>
          </cell>
          <cell r="E235">
            <v>9</v>
          </cell>
          <cell r="F235">
            <v>2.04883121469888</v>
          </cell>
          <cell r="G235">
            <v>10283668</v>
          </cell>
          <cell r="H235">
            <v>925530.12</v>
          </cell>
          <cell r="I235">
            <v>0</v>
          </cell>
          <cell r="J235">
            <v>0</v>
          </cell>
        </row>
        <row r="236">
          <cell r="C236">
            <v>760</v>
          </cell>
          <cell r="D236">
            <v>201748</v>
          </cell>
          <cell r="E236">
            <v>9</v>
          </cell>
          <cell r="F236">
            <v>1.0446811042422395</v>
          </cell>
          <cell r="G236">
            <v>19311922</v>
          </cell>
          <cell r="H236">
            <v>1738072.98</v>
          </cell>
          <cell r="I236">
            <v>0</v>
          </cell>
          <cell r="J236">
            <v>0</v>
          </cell>
        </row>
        <row r="237">
          <cell r="C237">
            <v>767</v>
          </cell>
          <cell r="D237">
            <v>97674</v>
          </cell>
          <cell r="E237">
            <v>9</v>
          </cell>
          <cell r="F237">
            <v>0.4670704881258157</v>
          </cell>
          <cell r="G237">
            <v>20912047</v>
          </cell>
          <cell r="H237">
            <v>1882084.23</v>
          </cell>
          <cell r="I237">
            <v>0</v>
          </cell>
          <cell r="J237">
            <v>0</v>
          </cell>
        </row>
        <row r="238">
          <cell r="C238">
            <v>773</v>
          </cell>
          <cell r="D238">
            <v>400905</v>
          </cell>
          <cell r="E238">
            <v>9</v>
          </cell>
          <cell r="F238">
            <v>1.2121665291040609</v>
          </cell>
          <cell r="G238">
            <v>33073426</v>
          </cell>
          <cell r="H238">
            <v>2976608.34</v>
          </cell>
          <cell r="I238">
            <v>0</v>
          </cell>
          <cell r="J238">
            <v>0</v>
          </cell>
        </row>
        <row r="239">
          <cell r="C239">
            <v>774</v>
          </cell>
          <cell r="D239">
            <v>1057428</v>
          </cell>
          <cell r="E239">
            <v>9</v>
          </cell>
          <cell r="F239">
            <v>12.332719658136455</v>
          </cell>
          <cell r="G239">
            <v>8574167.169220999</v>
          </cell>
          <cell r="H239">
            <v>771675.0452298899</v>
          </cell>
          <cell r="I239">
            <v>285752.9547701101</v>
          </cell>
          <cell r="J239">
            <v>0.270233958974143</v>
          </cell>
        </row>
        <row r="240">
          <cell r="C240">
            <v>775</v>
          </cell>
          <cell r="D240">
            <v>681007</v>
          </cell>
          <cell r="E240">
            <v>9</v>
          </cell>
          <cell r="F240">
            <v>0.964780476942614</v>
          </cell>
          <cell r="G240">
            <v>70586731</v>
          </cell>
          <cell r="H240">
            <v>6352805.79</v>
          </cell>
          <cell r="I240">
            <v>0</v>
          </cell>
          <cell r="J240">
            <v>0</v>
          </cell>
        </row>
        <row r="241">
          <cell r="C241">
            <v>778</v>
          </cell>
          <cell r="D241">
            <v>10302</v>
          </cell>
          <cell r="E241">
            <v>14</v>
          </cell>
          <cell r="F241">
            <v>0.07049927611983808</v>
          </cell>
          <cell r="G241">
            <v>14612916</v>
          </cell>
          <cell r="H241">
            <v>2045808.2400000002</v>
          </cell>
          <cell r="I241">
            <v>0</v>
          </cell>
          <cell r="J241">
            <v>0</v>
          </cell>
        </row>
        <row r="242">
          <cell r="C242">
            <v>780</v>
          </cell>
          <cell r="D242">
            <v>227560</v>
          </cell>
          <cell r="E242">
            <v>9</v>
          </cell>
          <cell r="F242">
            <v>0.5743090290863698</v>
          </cell>
          <cell r="G242">
            <v>39623267</v>
          </cell>
          <cell r="H242">
            <v>3566094.03</v>
          </cell>
          <cell r="I242">
            <v>0</v>
          </cell>
          <cell r="J242">
            <v>0</v>
          </cell>
        </row>
      </sheetData>
      <sheetData sheetId="7">
        <row r="10">
          <cell r="AB10">
            <v>1</v>
          </cell>
          <cell r="AC10">
            <v>23.04267161410018</v>
          </cell>
          <cell r="AD10">
            <v>249041</v>
          </cell>
          <cell r="AE10">
            <v>0</v>
          </cell>
          <cell r="AF10">
            <v>249041</v>
          </cell>
          <cell r="AG10">
            <v>20579</v>
          </cell>
          <cell r="AH10">
            <v>269620</v>
          </cell>
          <cell r="AI10">
            <v>0</v>
          </cell>
          <cell r="AJ10">
            <v>0</v>
          </cell>
          <cell r="AK10">
            <v>0</v>
          </cell>
          <cell r="AL10">
            <v>269620</v>
          </cell>
          <cell r="AP10">
            <v>0</v>
          </cell>
          <cell r="AS10">
            <v>0</v>
          </cell>
          <cell r="AT10">
            <v>0</v>
          </cell>
          <cell r="AW10">
            <v>0</v>
          </cell>
          <cell r="AX10">
            <v>11175</v>
          </cell>
          <cell r="AY10">
            <v>0</v>
          </cell>
          <cell r="AZ10">
            <v>0</v>
          </cell>
          <cell r="BA10">
            <v>0</v>
          </cell>
          <cell r="BC10">
            <v>1</v>
          </cell>
          <cell r="BD10">
            <v>1</v>
          </cell>
          <cell r="BE10" t="str">
            <v>ABINGTON</v>
          </cell>
          <cell r="BF10">
            <v>249041</v>
          </cell>
          <cell r="BG10">
            <v>237866</v>
          </cell>
          <cell r="BH10">
            <v>11175</v>
          </cell>
          <cell r="BI10">
            <v>10096</v>
          </cell>
          <cell r="BJ10">
            <v>6051</v>
          </cell>
          <cell r="BK10">
            <v>0</v>
          </cell>
          <cell r="BL10">
            <v>27322</v>
          </cell>
          <cell r="BM10">
            <v>23802.162768912804</v>
          </cell>
        </row>
        <row r="11">
          <cell r="AB11">
            <v>2</v>
          </cell>
          <cell r="AP11">
            <v>0</v>
          </cell>
          <cell r="AS11">
            <v>0</v>
          </cell>
          <cell r="AT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C11">
            <v>2</v>
          </cell>
          <cell r="BD11">
            <v>2</v>
          </cell>
          <cell r="BE11" t="str">
            <v>ACTON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AB12">
            <v>3</v>
          </cell>
          <cell r="AP12">
            <v>0</v>
          </cell>
          <cell r="AS12">
            <v>0</v>
          </cell>
          <cell r="AT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C12">
            <v>3</v>
          </cell>
          <cell r="BD12">
            <v>3</v>
          </cell>
          <cell r="BE12" t="str">
            <v>ACUSHNET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AB13">
            <v>4</v>
          </cell>
          <cell r="AP13">
            <v>0</v>
          </cell>
          <cell r="AS13">
            <v>0</v>
          </cell>
          <cell r="AT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C13">
            <v>4</v>
          </cell>
          <cell r="BD13">
            <v>4</v>
          </cell>
          <cell r="BE13" t="str">
            <v>ADAMS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AB14">
            <v>5</v>
          </cell>
          <cell r="AC14">
            <v>13.476361424400771</v>
          </cell>
          <cell r="AD14">
            <v>159080</v>
          </cell>
          <cell r="AE14">
            <v>0</v>
          </cell>
          <cell r="AF14">
            <v>159080</v>
          </cell>
          <cell r="AG14">
            <v>12040</v>
          </cell>
          <cell r="AH14">
            <v>171120</v>
          </cell>
          <cell r="AI14">
            <v>0</v>
          </cell>
          <cell r="AJ14">
            <v>0</v>
          </cell>
          <cell r="AK14">
            <v>0</v>
          </cell>
          <cell r="AL14">
            <v>171120</v>
          </cell>
          <cell r="AP14">
            <v>0</v>
          </cell>
          <cell r="AS14">
            <v>0</v>
          </cell>
          <cell r="AT14">
            <v>0</v>
          </cell>
          <cell r="AW14">
            <v>0</v>
          </cell>
          <cell r="AX14">
            <v>21512</v>
          </cell>
          <cell r="AY14">
            <v>0</v>
          </cell>
          <cell r="AZ14">
            <v>0</v>
          </cell>
          <cell r="BA14">
            <v>0</v>
          </cell>
          <cell r="BC14">
            <v>5</v>
          </cell>
          <cell r="BD14">
            <v>5</v>
          </cell>
          <cell r="BE14" t="str">
            <v>AGAWAM</v>
          </cell>
          <cell r="BF14">
            <v>159080</v>
          </cell>
          <cell r="BG14">
            <v>137568</v>
          </cell>
          <cell r="BH14">
            <v>21512</v>
          </cell>
          <cell r="BI14">
            <v>3222.5</v>
          </cell>
          <cell r="BJ14">
            <v>4648.25</v>
          </cell>
          <cell r="BK14">
            <v>0</v>
          </cell>
          <cell r="BL14">
            <v>29382.75</v>
          </cell>
          <cell r="BM14">
            <v>25597.43057236925</v>
          </cell>
        </row>
        <row r="15">
          <cell r="AB15">
            <v>6</v>
          </cell>
          <cell r="AP15">
            <v>0</v>
          </cell>
          <cell r="AS15">
            <v>0</v>
          </cell>
          <cell r="AT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C15">
            <v>6</v>
          </cell>
          <cell r="BD15">
            <v>6</v>
          </cell>
          <cell r="BE15" t="str">
            <v>ALFORD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AB16">
            <v>7</v>
          </cell>
          <cell r="AC16">
            <v>47</v>
          </cell>
          <cell r="AD16">
            <v>474228</v>
          </cell>
          <cell r="AE16">
            <v>0</v>
          </cell>
          <cell r="AF16">
            <v>474228</v>
          </cell>
          <cell r="AG16">
            <v>41967</v>
          </cell>
          <cell r="AH16">
            <v>516195</v>
          </cell>
          <cell r="AI16">
            <v>0</v>
          </cell>
          <cell r="AJ16">
            <v>0</v>
          </cell>
          <cell r="AK16">
            <v>0</v>
          </cell>
          <cell r="AL16">
            <v>516195</v>
          </cell>
          <cell r="AP16">
            <v>0</v>
          </cell>
          <cell r="AS16">
            <v>0</v>
          </cell>
          <cell r="AT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C16">
            <v>7</v>
          </cell>
          <cell r="BD16">
            <v>7</v>
          </cell>
          <cell r="BE16" t="str">
            <v>AMESBURY</v>
          </cell>
          <cell r="BF16">
            <v>474228</v>
          </cell>
          <cell r="BG16">
            <v>501885</v>
          </cell>
          <cell r="BH16">
            <v>0</v>
          </cell>
          <cell r="BI16">
            <v>26309</v>
          </cell>
          <cell r="BJ16">
            <v>0</v>
          </cell>
          <cell r="BK16">
            <v>0</v>
          </cell>
          <cell r="BL16">
            <v>26309</v>
          </cell>
          <cell r="BM16">
            <v>22919.66548156529</v>
          </cell>
        </row>
        <row r="17">
          <cell r="AB17">
            <v>8</v>
          </cell>
          <cell r="AC17">
            <v>67.21991701244814</v>
          </cell>
          <cell r="AD17">
            <v>999624</v>
          </cell>
          <cell r="AE17">
            <v>0</v>
          </cell>
          <cell r="AF17">
            <v>999624</v>
          </cell>
          <cell r="AG17">
            <v>60024</v>
          </cell>
          <cell r="AH17">
            <v>1059648</v>
          </cell>
          <cell r="AI17">
            <v>0</v>
          </cell>
          <cell r="AJ17">
            <v>0</v>
          </cell>
          <cell r="AK17">
            <v>0</v>
          </cell>
          <cell r="AL17">
            <v>1059648</v>
          </cell>
          <cell r="AP17">
            <v>0</v>
          </cell>
          <cell r="AS17">
            <v>0</v>
          </cell>
          <cell r="AT17">
            <v>0</v>
          </cell>
          <cell r="AW17">
            <v>0</v>
          </cell>
          <cell r="AX17">
            <v>241302</v>
          </cell>
          <cell r="AY17">
            <v>0</v>
          </cell>
          <cell r="AZ17">
            <v>0</v>
          </cell>
          <cell r="BA17">
            <v>0</v>
          </cell>
          <cell r="BC17">
            <v>8</v>
          </cell>
          <cell r="BD17">
            <v>8</v>
          </cell>
          <cell r="BE17" t="str">
            <v>AMHERST</v>
          </cell>
          <cell r="BF17">
            <v>999624</v>
          </cell>
          <cell r="BG17">
            <v>758322</v>
          </cell>
          <cell r="BH17">
            <v>241302</v>
          </cell>
          <cell r="BI17">
            <v>50712.75</v>
          </cell>
          <cell r="BJ17">
            <v>25872.75</v>
          </cell>
          <cell r="BK17">
            <v>0</v>
          </cell>
          <cell r="BL17">
            <v>317887.5</v>
          </cell>
          <cell r="BM17">
            <v>276934.70526325924</v>
          </cell>
        </row>
        <row r="18">
          <cell r="AB18">
            <v>9</v>
          </cell>
          <cell r="AC18">
            <v>3.1185895132244474</v>
          </cell>
          <cell r="AD18">
            <v>42823</v>
          </cell>
          <cell r="AE18">
            <v>0</v>
          </cell>
          <cell r="AF18">
            <v>42823</v>
          </cell>
          <cell r="AG18">
            <v>2788</v>
          </cell>
          <cell r="AH18">
            <v>45611</v>
          </cell>
          <cell r="AI18">
            <v>0</v>
          </cell>
          <cell r="AJ18">
            <v>0</v>
          </cell>
          <cell r="AK18">
            <v>0</v>
          </cell>
          <cell r="AL18">
            <v>45611</v>
          </cell>
          <cell r="AP18">
            <v>0</v>
          </cell>
          <cell r="AS18">
            <v>0</v>
          </cell>
          <cell r="AT18">
            <v>0</v>
          </cell>
          <cell r="AW18">
            <v>0</v>
          </cell>
          <cell r="AX18">
            <v>7313</v>
          </cell>
          <cell r="AY18">
            <v>0</v>
          </cell>
          <cell r="AZ18">
            <v>0</v>
          </cell>
          <cell r="BA18">
            <v>0</v>
          </cell>
          <cell r="BC18">
            <v>9</v>
          </cell>
          <cell r="BD18">
            <v>9</v>
          </cell>
          <cell r="BE18" t="str">
            <v>ANDOVER</v>
          </cell>
          <cell r="BF18">
            <v>42823</v>
          </cell>
          <cell r="BG18">
            <v>35510</v>
          </cell>
          <cell r="BH18">
            <v>7313</v>
          </cell>
          <cell r="BI18">
            <v>0</v>
          </cell>
          <cell r="BJ18">
            <v>0</v>
          </cell>
          <cell r="BK18">
            <v>0</v>
          </cell>
          <cell r="BL18">
            <v>7313</v>
          </cell>
          <cell r="BM18">
            <v>6370.88120668543</v>
          </cell>
        </row>
        <row r="19">
          <cell r="AB19">
            <v>10</v>
          </cell>
          <cell r="AC19">
            <v>13.140483147821827</v>
          </cell>
          <cell r="AD19">
            <v>166678</v>
          </cell>
          <cell r="AE19">
            <v>0</v>
          </cell>
          <cell r="AF19">
            <v>166678</v>
          </cell>
          <cell r="AG19">
            <v>11736</v>
          </cell>
          <cell r="AH19">
            <v>178414</v>
          </cell>
          <cell r="AI19">
            <v>0</v>
          </cell>
          <cell r="AJ19">
            <v>0</v>
          </cell>
          <cell r="AK19">
            <v>0</v>
          </cell>
          <cell r="AL19">
            <v>178414</v>
          </cell>
          <cell r="AP19">
            <v>0</v>
          </cell>
          <cell r="AS19">
            <v>0</v>
          </cell>
          <cell r="AT19">
            <v>0</v>
          </cell>
          <cell r="AW19">
            <v>0</v>
          </cell>
          <cell r="AX19">
            <v>14600</v>
          </cell>
          <cell r="AY19">
            <v>0</v>
          </cell>
          <cell r="AZ19">
            <v>0</v>
          </cell>
          <cell r="BA19">
            <v>0</v>
          </cell>
          <cell r="BC19">
            <v>10</v>
          </cell>
          <cell r="BD19">
            <v>10</v>
          </cell>
          <cell r="BE19" t="str">
            <v>ARLINGTON</v>
          </cell>
          <cell r="BF19">
            <v>166678</v>
          </cell>
          <cell r="BG19">
            <v>152078</v>
          </cell>
          <cell r="BH19">
            <v>14600</v>
          </cell>
          <cell r="BI19">
            <v>6027.75</v>
          </cell>
          <cell r="BJ19">
            <v>19529</v>
          </cell>
          <cell r="BK19">
            <v>0</v>
          </cell>
          <cell r="BL19">
            <v>40156.75</v>
          </cell>
          <cell r="BM19">
            <v>34983.43824648778</v>
          </cell>
        </row>
        <row r="20">
          <cell r="AB20">
            <v>11</v>
          </cell>
          <cell r="AP20">
            <v>0</v>
          </cell>
          <cell r="AS20">
            <v>0</v>
          </cell>
          <cell r="AT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C20">
            <v>11</v>
          </cell>
          <cell r="BD20">
            <v>11</v>
          </cell>
          <cell r="BE20" t="str">
            <v>ASHBURNHAM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AB21">
            <v>12</v>
          </cell>
          <cell r="AP21">
            <v>0</v>
          </cell>
          <cell r="AS21">
            <v>0</v>
          </cell>
          <cell r="AT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C21">
            <v>12</v>
          </cell>
          <cell r="BD21">
            <v>12</v>
          </cell>
          <cell r="BE21" t="str">
            <v>ASHBY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AB22">
            <v>13</v>
          </cell>
          <cell r="AP22">
            <v>0</v>
          </cell>
          <cell r="AS22">
            <v>0</v>
          </cell>
          <cell r="AT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C22">
            <v>13</v>
          </cell>
          <cell r="BD22">
            <v>13</v>
          </cell>
          <cell r="BE22" t="str">
            <v>ASHFIELD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AB23">
            <v>14</v>
          </cell>
          <cell r="AC23">
            <v>73.76150273888523</v>
          </cell>
          <cell r="AD23">
            <v>776660</v>
          </cell>
          <cell r="AE23">
            <v>0</v>
          </cell>
          <cell r="AF23">
            <v>776660</v>
          </cell>
          <cell r="AG23">
            <v>65871</v>
          </cell>
          <cell r="AH23">
            <v>842531</v>
          </cell>
          <cell r="AI23">
            <v>0</v>
          </cell>
          <cell r="AJ23">
            <v>0</v>
          </cell>
          <cell r="AK23">
            <v>0</v>
          </cell>
          <cell r="AL23">
            <v>842531</v>
          </cell>
          <cell r="AP23">
            <v>0</v>
          </cell>
          <cell r="AS23">
            <v>0</v>
          </cell>
          <cell r="AT23">
            <v>0</v>
          </cell>
          <cell r="AW23">
            <v>0</v>
          </cell>
          <cell r="AX23">
            <v>60644</v>
          </cell>
          <cell r="AY23">
            <v>0</v>
          </cell>
          <cell r="AZ23">
            <v>0</v>
          </cell>
          <cell r="BA23">
            <v>0</v>
          </cell>
          <cell r="BC23">
            <v>14</v>
          </cell>
          <cell r="BD23">
            <v>14</v>
          </cell>
          <cell r="BE23" t="str">
            <v>ASHLAND</v>
          </cell>
          <cell r="BF23">
            <v>776660</v>
          </cell>
          <cell r="BG23">
            <v>716016</v>
          </cell>
          <cell r="BH23">
            <v>60644</v>
          </cell>
          <cell r="BI23">
            <v>11624</v>
          </cell>
          <cell r="BJ23">
            <v>41203.75</v>
          </cell>
          <cell r="BK23">
            <v>0</v>
          </cell>
          <cell r="BL23">
            <v>113471.75</v>
          </cell>
          <cell r="BM23">
            <v>98853.41714271947</v>
          </cell>
        </row>
        <row r="24">
          <cell r="AB24">
            <v>15</v>
          </cell>
          <cell r="AP24">
            <v>0</v>
          </cell>
          <cell r="AS24">
            <v>0</v>
          </cell>
          <cell r="AT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C24">
            <v>15</v>
          </cell>
          <cell r="BD24">
            <v>15</v>
          </cell>
          <cell r="BE24" t="str">
            <v>ATHOL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AB25">
            <v>16</v>
          </cell>
          <cell r="AC25">
            <v>321.46422628951746</v>
          </cell>
          <cell r="AD25">
            <v>2838212</v>
          </cell>
          <cell r="AE25">
            <v>0</v>
          </cell>
          <cell r="AF25">
            <v>2838212</v>
          </cell>
          <cell r="AG25">
            <v>287066</v>
          </cell>
          <cell r="AH25">
            <v>3125278</v>
          </cell>
          <cell r="AI25">
            <v>0</v>
          </cell>
          <cell r="AJ25">
            <v>0</v>
          </cell>
          <cell r="AK25">
            <v>0</v>
          </cell>
          <cell r="AL25">
            <v>3125278</v>
          </cell>
          <cell r="AP25">
            <v>0</v>
          </cell>
          <cell r="AS25">
            <v>0</v>
          </cell>
          <cell r="AT25">
            <v>0</v>
          </cell>
          <cell r="AW25">
            <v>0</v>
          </cell>
          <cell r="AX25">
            <v>173340</v>
          </cell>
          <cell r="AY25">
            <v>0</v>
          </cell>
          <cell r="AZ25">
            <v>0</v>
          </cell>
          <cell r="BA25">
            <v>0</v>
          </cell>
          <cell r="BC25">
            <v>16</v>
          </cell>
          <cell r="BD25">
            <v>16</v>
          </cell>
          <cell r="BE25" t="str">
            <v>ATTLEBORO</v>
          </cell>
          <cell r="BF25">
            <v>2838212</v>
          </cell>
          <cell r="BG25">
            <v>2664872</v>
          </cell>
          <cell r="BH25">
            <v>173340</v>
          </cell>
          <cell r="BI25">
            <v>18822.75</v>
          </cell>
          <cell r="BJ25">
            <v>60036.75</v>
          </cell>
          <cell r="BK25">
            <v>0</v>
          </cell>
          <cell r="BL25">
            <v>252199.5</v>
          </cell>
          <cell r="BM25">
            <v>219709.15559762917</v>
          </cell>
        </row>
        <row r="26">
          <cell r="AB26">
            <v>17</v>
          </cell>
          <cell r="AC26">
            <v>33.00623052959501</v>
          </cell>
          <cell r="AD26">
            <v>364394</v>
          </cell>
          <cell r="AE26">
            <v>0</v>
          </cell>
          <cell r="AF26">
            <v>364394</v>
          </cell>
          <cell r="AG26">
            <v>29469</v>
          </cell>
          <cell r="AH26">
            <v>393863</v>
          </cell>
          <cell r="AI26">
            <v>0</v>
          </cell>
          <cell r="AJ26">
            <v>0</v>
          </cell>
          <cell r="AK26">
            <v>0</v>
          </cell>
          <cell r="AL26">
            <v>393863</v>
          </cell>
          <cell r="AP26">
            <v>0</v>
          </cell>
          <cell r="AS26">
            <v>0</v>
          </cell>
          <cell r="AT26">
            <v>0</v>
          </cell>
          <cell r="AW26">
            <v>0</v>
          </cell>
          <cell r="AX26">
            <v>12822</v>
          </cell>
          <cell r="AY26">
            <v>0</v>
          </cell>
          <cell r="AZ26">
            <v>0</v>
          </cell>
          <cell r="BA26">
            <v>0</v>
          </cell>
          <cell r="BC26">
            <v>17</v>
          </cell>
          <cell r="BD26">
            <v>17</v>
          </cell>
          <cell r="BE26" t="str">
            <v>AUBURN</v>
          </cell>
          <cell r="BF26">
            <v>364394</v>
          </cell>
          <cell r="BG26">
            <v>351572</v>
          </cell>
          <cell r="BH26">
            <v>12822</v>
          </cell>
          <cell r="BI26">
            <v>0</v>
          </cell>
          <cell r="BJ26">
            <v>11093.25</v>
          </cell>
          <cell r="BK26">
            <v>0</v>
          </cell>
          <cell r="BL26">
            <v>23915.25</v>
          </cell>
          <cell r="BM26">
            <v>20834.297385229554</v>
          </cell>
        </row>
        <row r="27">
          <cell r="AB27">
            <v>18</v>
          </cell>
          <cell r="AC27">
            <v>0.9983361064891848</v>
          </cell>
          <cell r="AD27">
            <v>16016</v>
          </cell>
          <cell r="AE27">
            <v>0</v>
          </cell>
          <cell r="AF27">
            <v>16016</v>
          </cell>
          <cell r="AG27">
            <v>897</v>
          </cell>
          <cell r="AH27">
            <v>16913</v>
          </cell>
          <cell r="AI27">
            <v>0</v>
          </cell>
          <cell r="AJ27">
            <v>0</v>
          </cell>
          <cell r="AK27">
            <v>0</v>
          </cell>
          <cell r="AL27">
            <v>16913</v>
          </cell>
          <cell r="AP27">
            <v>0</v>
          </cell>
          <cell r="AS27">
            <v>0</v>
          </cell>
          <cell r="AT27">
            <v>0</v>
          </cell>
          <cell r="AW27">
            <v>0</v>
          </cell>
          <cell r="AX27">
            <v>2776</v>
          </cell>
          <cell r="AY27">
            <v>0</v>
          </cell>
          <cell r="AZ27">
            <v>0</v>
          </cell>
          <cell r="BA27">
            <v>0</v>
          </cell>
          <cell r="BC27">
            <v>18</v>
          </cell>
          <cell r="BD27">
            <v>18</v>
          </cell>
          <cell r="BE27" t="str">
            <v>AVON</v>
          </cell>
          <cell r="BF27">
            <v>16016</v>
          </cell>
          <cell r="BG27">
            <v>13240</v>
          </cell>
          <cell r="BH27">
            <v>2776</v>
          </cell>
          <cell r="BI27">
            <v>0</v>
          </cell>
          <cell r="BJ27">
            <v>4258</v>
          </cell>
          <cell r="BK27">
            <v>0</v>
          </cell>
          <cell r="BL27">
            <v>7034</v>
          </cell>
          <cell r="BM27">
            <v>6127.824204543323</v>
          </cell>
        </row>
        <row r="28">
          <cell r="AB28">
            <v>19</v>
          </cell>
          <cell r="AP28">
            <v>0</v>
          </cell>
          <cell r="AS28">
            <v>0</v>
          </cell>
          <cell r="AT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C28">
            <v>19</v>
          </cell>
          <cell r="BD28">
            <v>19</v>
          </cell>
          <cell r="BE28" t="str">
            <v>AYER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AB29">
            <v>20</v>
          </cell>
          <cell r="AC29">
            <v>192.3809523809524</v>
          </cell>
          <cell r="AD29">
            <v>2020113</v>
          </cell>
          <cell r="AE29">
            <v>0</v>
          </cell>
          <cell r="AF29">
            <v>2020113</v>
          </cell>
          <cell r="AG29">
            <v>171795</v>
          </cell>
          <cell r="AH29">
            <v>2191908</v>
          </cell>
          <cell r="AI29">
            <v>0</v>
          </cell>
          <cell r="AJ29">
            <v>0</v>
          </cell>
          <cell r="AK29">
            <v>0</v>
          </cell>
          <cell r="AL29">
            <v>2191908</v>
          </cell>
          <cell r="AP29">
            <v>0</v>
          </cell>
          <cell r="AS29">
            <v>0</v>
          </cell>
          <cell r="AT29">
            <v>0</v>
          </cell>
          <cell r="AW29">
            <v>0</v>
          </cell>
          <cell r="AX29">
            <v>317883</v>
          </cell>
          <cell r="AY29">
            <v>0</v>
          </cell>
          <cell r="AZ29">
            <v>0</v>
          </cell>
          <cell r="BA29">
            <v>0</v>
          </cell>
          <cell r="BC29">
            <v>20</v>
          </cell>
          <cell r="BD29">
            <v>20</v>
          </cell>
          <cell r="BE29" t="str">
            <v>BARNSTABLE</v>
          </cell>
          <cell r="BF29">
            <v>2020113</v>
          </cell>
          <cell r="BG29">
            <v>1702230</v>
          </cell>
          <cell r="BH29">
            <v>317883</v>
          </cell>
          <cell r="BI29">
            <v>182799.75</v>
          </cell>
          <cell r="BJ29">
            <v>12116.75</v>
          </cell>
          <cell r="BK29">
            <v>0</v>
          </cell>
          <cell r="BL29">
            <v>512799.5</v>
          </cell>
          <cell r="BM29">
            <v>446736.5920070675</v>
          </cell>
        </row>
        <row r="30">
          <cell r="AB30">
            <v>21</v>
          </cell>
          <cell r="AP30">
            <v>0</v>
          </cell>
          <cell r="AS30">
            <v>0</v>
          </cell>
          <cell r="AT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C30">
            <v>21</v>
          </cell>
          <cell r="BD30">
            <v>21</v>
          </cell>
          <cell r="BE30" t="str">
            <v>BARRE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AB31">
            <v>22</v>
          </cell>
          <cell r="AP31">
            <v>0</v>
          </cell>
          <cell r="AS31">
            <v>0</v>
          </cell>
          <cell r="AT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C31">
            <v>22</v>
          </cell>
          <cell r="BD31">
            <v>22</v>
          </cell>
          <cell r="BE31" t="str">
            <v>BECKET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B32">
            <v>23</v>
          </cell>
          <cell r="AP32">
            <v>0</v>
          </cell>
          <cell r="AS32">
            <v>0</v>
          </cell>
          <cell r="AT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C32">
            <v>23</v>
          </cell>
          <cell r="BD32">
            <v>23</v>
          </cell>
          <cell r="BE32" t="str">
            <v>BEDFORD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AB33">
            <v>24</v>
          </cell>
          <cell r="AC33">
            <v>31.109639725325838</v>
          </cell>
          <cell r="AD33">
            <v>284622</v>
          </cell>
          <cell r="AE33">
            <v>0</v>
          </cell>
          <cell r="AF33">
            <v>284622</v>
          </cell>
          <cell r="AG33">
            <v>27777</v>
          </cell>
          <cell r="AH33">
            <v>312399</v>
          </cell>
          <cell r="AI33">
            <v>0</v>
          </cell>
          <cell r="AJ33">
            <v>0</v>
          </cell>
          <cell r="AK33">
            <v>0</v>
          </cell>
          <cell r="AL33">
            <v>312399</v>
          </cell>
          <cell r="AP33">
            <v>0</v>
          </cell>
          <cell r="AS33">
            <v>0</v>
          </cell>
          <cell r="AT33">
            <v>0</v>
          </cell>
          <cell r="AW33">
            <v>0</v>
          </cell>
          <cell r="AX33">
            <v>25418</v>
          </cell>
          <cell r="AY33">
            <v>0</v>
          </cell>
          <cell r="AZ33">
            <v>0</v>
          </cell>
          <cell r="BA33">
            <v>0</v>
          </cell>
          <cell r="BC33">
            <v>24</v>
          </cell>
          <cell r="BD33">
            <v>24</v>
          </cell>
          <cell r="BE33" t="str">
            <v>BELCHERTOWN</v>
          </cell>
          <cell r="BF33">
            <v>284622</v>
          </cell>
          <cell r="BG33">
            <v>259204</v>
          </cell>
          <cell r="BH33">
            <v>25418</v>
          </cell>
          <cell r="BI33">
            <v>13243.75</v>
          </cell>
          <cell r="BJ33">
            <v>0</v>
          </cell>
          <cell r="BK33">
            <v>0</v>
          </cell>
          <cell r="BL33">
            <v>38661.75</v>
          </cell>
          <cell r="BM33">
            <v>33681.03603070838</v>
          </cell>
        </row>
        <row r="34">
          <cell r="AB34">
            <v>25</v>
          </cell>
          <cell r="AC34">
            <v>13.01246105919003</v>
          </cell>
          <cell r="AD34">
            <v>120688</v>
          </cell>
          <cell r="AE34">
            <v>0</v>
          </cell>
          <cell r="AF34">
            <v>120688</v>
          </cell>
          <cell r="AG34">
            <v>11621</v>
          </cell>
          <cell r="AH34">
            <v>132309</v>
          </cell>
          <cell r="AI34">
            <v>0</v>
          </cell>
          <cell r="AJ34">
            <v>0</v>
          </cell>
          <cell r="AK34">
            <v>0</v>
          </cell>
          <cell r="AL34">
            <v>132309</v>
          </cell>
          <cell r="AP34">
            <v>0</v>
          </cell>
          <cell r="AS34">
            <v>0</v>
          </cell>
          <cell r="AT34">
            <v>0</v>
          </cell>
          <cell r="AW34">
            <v>0</v>
          </cell>
          <cell r="AX34">
            <v>7900</v>
          </cell>
          <cell r="AY34">
            <v>0</v>
          </cell>
          <cell r="AZ34">
            <v>0</v>
          </cell>
          <cell r="BA34">
            <v>0</v>
          </cell>
          <cell r="BC34">
            <v>25</v>
          </cell>
          <cell r="BD34">
            <v>25</v>
          </cell>
          <cell r="BE34" t="str">
            <v>BELLINGHAM</v>
          </cell>
          <cell r="BF34">
            <v>120688</v>
          </cell>
          <cell r="BG34">
            <v>112788</v>
          </cell>
          <cell r="BH34">
            <v>7900</v>
          </cell>
          <cell r="BI34">
            <v>731.25</v>
          </cell>
          <cell r="BJ34">
            <v>4129.5</v>
          </cell>
          <cell r="BK34">
            <v>0</v>
          </cell>
          <cell r="BL34">
            <v>12760.75</v>
          </cell>
          <cell r="BM34">
            <v>11116.808745824026</v>
          </cell>
        </row>
        <row r="35">
          <cell r="AB35">
            <v>26</v>
          </cell>
          <cell r="AC35">
            <v>0.9999999999999999</v>
          </cell>
          <cell r="AD35">
            <v>11958</v>
          </cell>
          <cell r="AE35">
            <v>0</v>
          </cell>
          <cell r="AF35">
            <v>11958</v>
          </cell>
          <cell r="AG35">
            <v>894</v>
          </cell>
          <cell r="AH35">
            <v>12852</v>
          </cell>
          <cell r="AI35">
            <v>0</v>
          </cell>
          <cell r="AJ35">
            <v>0</v>
          </cell>
          <cell r="AK35">
            <v>0</v>
          </cell>
          <cell r="AL35">
            <v>12852</v>
          </cell>
          <cell r="AP35">
            <v>0</v>
          </cell>
          <cell r="AS35">
            <v>0</v>
          </cell>
          <cell r="AT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C35">
            <v>26</v>
          </cell>
          <cell r="BD35">
            <v>26</v>
          </cell>
          <cell r="BE35" t="str">
            <v>BELMONT</v>
          </cell>
          <cell r="BF35">
            <v>11958</v>
          </cell>
          <cell r="BG35">
            <v>14883</v>
          </cell>
          <cell r="BH35">
            <v>0</v>
          </cell>
          <cell r="BI35">
            <v>163.25</v>
          </cell>
          <cell r="BJ35">
            <v>0</v>
          </cell>
          <cell r="BK35">
            <v>0</v>
          </cell>
          <cell r="BL35">
            <v>163.25</v>
          </cell>
          <cell r="BM35">
            <v>142.2188372749072</v>
          </cell>
        </row>
        <row r="36">
          <cell r="AB36">
            <v>27</v>
          </cell>
          <cell r="AP36">
            <v>0</v>
          </cell>
          <cell r="AS36">
            <v>0</v>
          </cell>
          <cell r="AT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C36">
            <v>27</v>
          </cell>
          <cell r="BD36">
            <v>27</v>
          </cell>
          <cell r="BE36" t="str">
            <v>BERKLEY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AB37">
            <v>28</v>
          </cell>
          <cell r="AP37">
            <v>0</v>
          </cell>
          <cell r="AS37">
            <v>0</v>
          </cell>
          <cell r="AT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28</v>
          </cell>
          <cell r="BD37">
            <v>28</v>
          </cell>
          <cell r="BE37" t="str">
            <v>BERLIN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AB38">
            <v>29</v>
          </cell>
          <cell r="AP38">
            <v>0</v>
          </cell>
          <cell r="AS38">
            <v>0</v>
          </cell>
          <cell r="AT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29</v>
          </cell>
          <cell r="BD38">
            <v>29</v>
          </cell>
          <cell r="BE38" t="str">
            <v>BERNARDSTON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AB39">
            <v>30</v>
          </cell>
          <cell r="AC39">
            <v>7.499999999999999</v>
          </cell>
          <cell r="AD39">
            <v>85638</v>
          </cell>
          <cell r="AE39">
            <v>0</v>
          </cell>
          <cell r="AF39">
            <v>85638</v>
          </cell>
          <cell r="AG39">
            <v>6699</v>
          </cell>
          <cell r="AH39">
            <v>92337</v>
          </cell>
          <cell r="AI39">
            <v>0</v>
          </cell>
          <cell r="AJ39">
            <v>0</v>
          </cell>
          <cell r="AK39">
            <v>0</v>
          </cell>
          <cell r="AL39">
            <v>92337</v>
          </cell>
          <cell r="AP39">
            <v>0</v>
          </cell>
          <cell r="AS39">
            <v>0</v>
          </cell>
          <cell r="AT39">
            <v>0</v>
          </cell>
          <cell r="AW39">
            <v>0</v>
          </cell>
          <cell r="AX39">
            <v>8771</v>
          </cell>
          <cell r="AY39">
            <v>0</v>
          </cell>
          <cell r="AZ39">
            <v>0</v>
          </cell>
          <cell r="BA39">
            <v>0</v>
          </cell>
          <cell r="BC39">
            <v>30</v>
          </cell>
          <cell r="BD39">
            <v>30</v>
          </cell>
          <cell r="BE39" t="str">
            <v>BEVERLY</v>
          </cell>
          <cell r="BF39">
            <v>85638</v>
          </cell>
          <cell r="BG39">
            <v>76867</v>
          </cell>
          <cell r="BH39">
            <v>8771</v>
          </cell>
          <cell r="BI39">
            <v>0</v>
          </cell>
          <cell r="BJ39">
            <v>0</v>
          </cell>
          <cell r="BK39">
            <v>0</v>
          </cell>
          <cell r="BL39">
            <v>8771</v>
          </cell>
          <cell r="BM39">
            <v>7641.050056589349</v>
          </cell>
        </row>
        <row r="40">
          <cell r="AB40">
            <v>31</v>
          </cell>
          <cell r="AC40">
            <v>185.56414177734544</v>
          </cell>
          <cell r="AD40">
            <v>1981685</v>
          </cell>
          <cell r="AE40">
            <v>0</v>
          </cell>
          <cell r="AF40">
            <v>1981685</v>
          </cell>
          <cell r="AG40">
            <v>165718</v>
          </cell>
          <cell r="AH40">
            <v>2147403</v>
          </cell>
          <cell r="AI40">
            <v>0</v>
          </cell>
          <cell r="AJ40">
            <v>0</v>
          </cell>
          <cell r="AK40">
            <v>0</v>
          </cell>
          <cell r="AL40">
            <v>2147403</v>
          </cell>
          <cell r="AP40">
            <v>0</v>
          </cell>
          <cell r="AS40">
            <v>0</v>
          </cell>
          <cell r="AT40">
            <v>0</v>
          </cell>
          <cell r="AW40">
            <v>0</v>
          </cell>
          <cell r="AX40">
            <v>74037</v>
          </cell>
          <cell r="AY40">
            <v>0</v>
          </cell>
          <cell r="AZ40">
            <v>0</v>
          </cell>
          <cell r="BA40">
            <v>0</v>
          </cell>
          <cell r="BC40">
            <v>31</v>
          </cell>
          <cell r="BD40">
            <v>31</v>
          </cell>
          <cell r="BE40" t="str">
            <v>BILLERICA</v>
          </cell>
          <cell r="BF40">
            <v>1981685</v>
          </cell>
          <cell r="BG40">
            <v>1907648</v>
          </cell>
          <cell r="BH40">
            <v>74037</v>
          </cell>
          <cell r="BI40">
            <v>0</v>
          </cell>
          <cell r="BJ40">
            <v>70761</v>
          </cell>
          <cell r="BK40">
            <v>0</v>
          </cell>
          <cell r="BL40">
            <v>144798</v>
          </cell>
          <cell r="BM40">
            <v>126143.97059560193</v>
          </cell>
        </row>
        <row r="41">
          <cell r="AB41">
            <v>32</v>
          </cell>
          <cell r="AP41">
            <v>0</v>
          </cell>
          <cell r="AS41">
            <v>0</v>
          </cell>
          <cell r="AT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32</v>
          </cell>
          <cell r="BD41">
            <v>32</v>
          </cell>
          <cell r="BE41" t="str">
            <v>BLACKSTONE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B42">
            <v>33</v>
          </cell>
          <cell r="AP42">
            <v>0</v>
          </cell>
          <cell r="AS42">
            <v>0</v>
          </cell>
          <cell r="AT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C42">
            <v>33</v>
          </cell>
          <cell r="BD42">
            <v>33</v>
          </cell>
          <cell r="BE42" t="str">
            <v>BLANDFORD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AB43">
            <v>34</v>
          </cell>
          <cell r="AP43">
            <v>0</v>
          </cell>
          <cell r="AS43">
            <v>0</v>
          </cell>
          <cell r="AT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C43">
            <v>34</v>
          </cell>
          <cell r="BD43">
            <v>34</v>
          </cell>
          <cell r="BE43" t="str">
            <v>BOLTON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AB44">
            <v>35</v>
          </cell>
          <cell r="AC44">
            <v>6513.053847528681</v>
          </cell>
          <cell r="AD44">
            <v>83840258</v>
          </cell>
          <cell r="AE44">
            <v>0</v>
          </cell>
          <cell r="AF44">
            <v>83840258</v>
          </cell>
          <cell r="AG44">
            <v>5816169</v>
          </cell>
          <cell r="AH44">
            <v>89656427</v>
          </cell>
          <cell r="AI44">
            <v>0</v>
          </cell>
          <cell r="AJ44">
            <v>0</v>
          </cell>
          <cell r="AK44">
            <v>0</v>
          </cell>
          <cell r="AL44">
            <v>89656427</v>
          </cell>
          <cell r="AP44">
            <v>0</v>
          </cell>
          <cell r="AS44">
            <v>0</v>
          </cell>
          <cell r="AT44">
            <v>0</v>
          </cell>
          <cell r="AW44">
            <v>0</v>
          </cell>
          <cell r="AX44">
            <v>13619371</v>
          </cell>
          <cell r="AY44">
            <v>0</v>
          </cell>
          <cell r="AZ44">
            <v>0</v>
          </cell>
          <cell r="BA44">
            <v>0</v>
          </cell>
          <cell r="BC44">
            <v>35</v>
          </cell>
          <cell r="BD44">
            <v>35</v>
          </cell>
          <cell r="BE44" t="str">
            <v>BOSTON</v>
          </cell>
          <cell r="BF44">
            <v>83840258</v>
          </cell>
          <cell r="BG44">
            <v>70220887</v>
          </cell>
          <cell r="BH44">
            <v>13619371</v>
          </cell>
          <cell r="BI44">
            <v>1619455.75</v>
          </cell>
          <cell r="BJ44">
            <v>1530591</v>
          </cell>
          <cell r="BK44">
            <v>0</v>
          </cell>
          <cell r="BL44">
            <v>16769417.75</v>
          </cell>
          <cell r="BM44">
            <v>14609048.050120618</v>
          </cell>
        </row>
        <row r="45">
          <cell r="AB45">
            <v>36</v>
          </cell>
          <cell r="AC45">
            <v>86.97691197691199</v>
          </cell>
          <cell r="AD45">
            <v>1027713</v>
          </cell>
          <cell r="AE45">
            <v>0</v>
          </cell>
          <cell r="AF45">
            <v>1027713</v>
          </cell>
          <cell r="AG45">
            <v>77667</v>
          </cell>
          <cell r="AH45">
            <v>1105380</v>
          </cell>
          <cell r="AI45">
            <v>0</v>
          </cell>
          <cell r="AJ45">
            <v>0</v>
          </cell>
          <cell r="AK45">
            <v>0</v>
          </cell>
          <cell r="AL45">
            <v>1105380</v>
          </cell>
          <cell r="AP45">
            <v>0</v>
          </cell>
          <cell r="AS45">
            <v>0</v>
          </cell>
          <cell r="AT45">
            <v>0</v>
          </cell>
          <cell r="AW45">
            <v>0</v>
          </cell>
          <cell r="AX45">
            <v>234484</v>
          </cell>
          <cell r="AY45">
            <v>0</v>
          </cell>
          <cell r="AZ45">
            <v>0</v>
          </cell>
          <cell r="BA45">
            <v>0</v>
          </cell>
          <cell r="BC45">
            <v>36</v>
          </cell>
          <cell r="BD45">
            <v>36</v>
          </cell>
          <cell r="BE45" t="str">
            <v>BOURNE</v>
          </cell>
          <cell r="BF45">
            <v>1027713</v>
          </cell>
          <cell r="BG45">
            <v>793229</v>
          </cell>
          <cell r="BH45">
            <v>234484</v>
          </cell>
          <cell r="BI45">
            <v>96341</v>
          </cell>
          <cell r="BJ45">
            <v>20894</v>
          </cell>
          <cell r="BK45">
            <v>0</v>
          </cell>
          <cell r="BL45">
            <v>351719</v>
          </cell>
          <cell r="BM45">
            <v>306407.7624961292</v>
          </cell>
        </row>
        <row r="46">
          <cell r="AB46">
            <v>37</v>
          </cell>
          <cell r="AP46">
            <v>0</v>
          </cell>
          <cell r="AS46">
            <v>0</v>
          </cell>
          <cell r="AT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C46">
            <v>37</v>
          </cell>
          <cell r="BD46">
            <v>37</v>
          </cell>
          <cell r="BE46" t="str">
            <v>BOXBOROUGH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AB47">
            <v>38</v>
          </cell>
          <cell r="AP47">
            <v>0</v>
          </cell>
          <cell r="AS47">
            <v>0</v>
          </cell>
          <cell r="AT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38</v>
          </cell>
          <cell r="BD47">
            <v>38</v>
          </cell>
          <cell r="BE47" t="str">
            <v>BOXFORD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AB48">
            <v>39</v>
          </cell>
          <cell r="AC48">
            <v>3.0062305295950154</v>
          </cell>
          <cell r="AD48">
            <v>35196</v>
          </cell>
          <cell r="AE48">
            <v>0</v>
          </cell>
          <cell r="AF48">
            <v>35196</v>
          </cell>
          <cell r="AG48">
            <v>2688</v>
          </cell>
          <cell r="AH48">
            <v>37884</v>
          </cell>
          <cell r="AI48">
            <v>0</v>
          </cell>
          <cell r="AJ48">
            <v>0</v>
          </cell>
          <cell r="AK48">
            <v>0</v>
          </cell>
          <cell r="AL48">
            <v>37884</v>
          </cell>
          <cell r="AP48">
            <v>0</v>
          </cell>
          <cell r="AS48">
            <v>0</v>
          </cell>
          <cell r="AT48">
            <v>0</v>
          </cell>
          <cell r="AW48">
            <v>0</v>
          </cell>
          <cell r="AX48">
            <v>2034</v>
          </cell>
          <cell r="AY48">
            <v>0</v>
          </cell>
          <cell r="AZ48">
            <v>0</v>
          </cell>
          <cell r="BA48">
            <v>0</v>
          </cell>
          <cell r="BC48">
            <v>39</v>
          </cell>
          <cell r="BD48">
            <v>39</v>
          </cell>
          <cell r="BE48" t="str">
            <v>BOYLSTON</v>
          </cell>
          <cell r="BF48">
            <v>35196</v>
          </cell>
          <cell r="BG48">
            <v>33162</v>
          </cell>
          <cell r="BH48">
            <v>2034</v>
          </cell>
          <cell r="BI48">
            <v>680.5</v>
          </cell>
          <cell r="BJ48">
            <v>0</v>
          </cell>
          <cell r="BK48">
            <v>0</v>
          </cell>
          <cell r="BL48">
            <v>2714.5</v>
          </cell>
          <cell r="BM48">
            <v>2364.796531594093</v>
          </cell>
        </row>
        <row r="49">
          <cell r="AB49">
            <v>40</v>
          </cell>
          <cell r="AC49">
            <v>11.020408163265305</v>
          </cell>
          <cell r="AD49">
            <v>108303</v>
          </cell>
          <cell r="AE49">
            <v>0</v>
          </cell>
          <cell r="AF49">
            <v>108303</v>
          </cell>
          <cell r="AG49">
            <v>9841</v>
          </cell>
          <cell r="AH49">
            <v>118144</v>
          </cell>
          <cell r="AI49">
            <v>0</v>
          </cell>
          <cell r="AJ49">
            <v>0</v>
          </cell>
          <cell r="AK49">
            <v>0</v>
          </cell>
          <cell r="AL49">
            <v>118144</v>
          </cell>
          <cell r="AP49">
            <v>0</v>
          </cell>
          <cell r="AS49">
            <v>0</v>
          </cell>
          <cell r="AT49">
            <v>0</v>
          </cell>
          <cell r="AW49">
            <v>0</v>
          </cell>
          <cell r="AX49">
            <v>4716</v>
          </cell>
          <cell r="AY49">
            <v>0</v>
          </cell>
          <cell r="AZ49">
            <v>0</v>
          </cell>
          <cell r="BA49">
            <v>0</v>
          </cell>
          <cell r="BC49">
            <v>40</v>
          </cell>
          <cell r="BD49">
            <v>40</v>
          </cell>
          <cell r="BE49" t="str">
            <v>BRAINTREE</v>
          </cell>
          <cell r="BF49">
            <v>108303</v>
          </cell>
          <cell r="BG49">
            <v>103587</v>
          </cell>
          <cell r="BH49">
            <v>4716</v>
          </cell>
          <cell r="BI49">
            <v>0</v>
          </cell>
          <cell r="BJ49">
            <v>0</v>
          </cell>
          <cell r="BK49">
            <v>0</v>
          </cell>
          <cell r="BL49">
            <v>4716</v>
          </cell>
          <cell r="BM49">
            <v>4108.447391047243</v>
          </cell>
        </row>
        <row r="50">
          <cell r="AB50">
            <v>41</v>
          </cell>
          <cell r="AP50">
            <v>0</v>
          </cell>
          <cell r="AS50">
            <v>0</v>
          </cell>
          <cell r="AT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C50">
            <v>41</v>
          </cell>
          <cell r="BD50">
            <v>41</v>
          </cell>
          <cell r="BE50" t="str">
            <v>BREWSTER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AB51">
            <v>42</v>
          </cell>
          <cell r="AP51">
            <v>0</v>
          </cell>
          <cell r="AS51">
            <v>0</v>
          </cell>
          <cell r="AT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C51">
            <v>42</v>
          </cell>
          <cell r="BD51">
            <v>42</v>
          </cell>
          <cell r="BE51" t="str">
            <v>BRIDGEWATER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AB52">
            <v>43</v>
          </cell>
          <cell r="AP52">
            <v>0</v>
          </cell>
          <cell r="AS52">
            <v>0</v>
          </cell>
          <cell r="AT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C52">
            <v>43</v>
          </cell>
          <cell r="BD52">
            <v>43</v>
          </cell>
          <cell r="BE52" t="str">
            <v>BRIMFIELD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AB53">
            <v>44</v>
          </cell>
          <cell r="AC53">
            <v>269.7900947378788</v>
          </cell>
          <cell r="AD53">
            <v>2688567</v>
          </cell>
          <cell r="AE53">
            <v>0</v>
          </cell>
          <cell r="AF53">
            <v>2688567</v>
          </cell>
          <cell r="AG53">
            <v>240936</v>
          </cell>
          <cell r="AH53">
            <v>2929503</v>
          </cell>
          <cell r="AI53">
            <v>0</v>
          </cell>
          <cell r="AJ53">
            <v>0</v>
          </cell>
          <cell r="AK53">
            <v>0</v>
          </cell>
          <cell r="AL53">
            <v>2929503</v>
          </cell>
          <cell r="AP53">
            <v>0</v>
          </cell>
          <cell r="AS53">
            <v>0</v>
          </cell>
          <cell r="AT53">
            <v>0</v>
          </cell>
          <cell r="AW53">
            <v>0</v>
          </cell>
          <cell r="AX53">
            <v>250551</v>
          </cell>
          <cell r="AY53">
            <v>0</v>
          </cell>
          <cell r="AZ53">
            <v>0</v>
          </cell>
          <cell r="BA53">
            <v>0</v>
          </cell>
          <cell r="BC53">
            <v>44</v>
          </cell>
          <cell r="BD53">
            <v>44</v>
          </cell>
          <cell r="BE53" t="str">
            <v>BROCKTON</v>
          </cell>
          <cell r="BF53">
            <v>2688567</v>
          </cell>
          <cell r="BG53">
            <v>2438016</v>
          </cell>
          <cell r="BH53">
            <v>250551</v>
          </cell>
          <cell r="BI53">
            <v>88403.75</v>
          </cell>
          <cell r="BJ53">
            <v>0</v>
          </cell>
          <cell r="BK53">
            <v>0</v>
          </cell>
          <cell r="BL53">
            <v>338954.75</v>
          </cell>
          <cell r="BM53">
            <v>295287.90464812773</v>
          </cell>
        </row>
        <row r="54">
          <cell r="AB54">
            <v>45</v>
          </cell>
          <cell r="AP54">
            <v>0</v>
          </cell>
          <cell r="AS54">
            <v>0</v>
          </cell>
          <cell r="AT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C54">
            <v>45</v>
          </cell>
          <cell r="BD54">
            <v>45</v>
          </cell>
          <cell r="BE54" t="str">
            <v>BROOKFIELD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</row>
        <row r="55">
          <cell r="AB55">
            <v>46</v>
          </cell>
          <cell r="AC55">
            <v>5.52540618916925</v>
          </cell>
          <cell r="AD55">
            <v>105690</v>
          </cell>
          <cell r="AE55">
            <v>0</v>
          </cell>
          <cell r="AF55">
            <v>105690</v>
          </cell>
          <cell r="AG55">
            <v>4940</v>
          </cell>
          <cell r="AH55">
            <v>110630</v>
          </cell>
          <cell r="AI55">
            <v>0</v>
          </cell>
          <cell r="AJ55">
            <v>0</v>
          </cell>
          <cell r="AK55">
            <v>0</v>
          </cell>
          <cell r="AL55">
            <v>110630</v>
          </cell>
          <cell r="AP55">
            <v>0</v>
          </cell>
          <cell r="AS55">
            <v>0</v>
          </cell>
          <cell r="AT55">
            <v>0</v>
          </cell>
          <cell r="AW55">
            <v>0</v>
          </cell>
          <cell r="AX55">
            <v>26959</v>
          </cell>
          <cell r="AY55">
            <v>0</v>
          </cell>
          <cell r="AZ55">
            <v>0</v>
          </cell>
          <cell r="BA55">
            <v>0</v>
          </cell>
          <cell r="BC55">
            <v>46</v>
          </cell>
          <cell r="BD55">
            <v>46</v>
          </cell>
          <cell r="BE55" t="str">
            <v>BROOKLINE</v>
          </cell>
          <cell r="BF55">
            <v>105690</v>
          </cell>
          <cell r="BG55">
            <v>78731</v>
          </cell>
          <cell r="BH55">
            <v>26959</v>
          </cell>
          <cell r="BI55">
            <v>1965</v>
          </cell>
          <cell r="BJ55">
            <v>3260</v>
          </cell>
          <cell r="BK55">
            <v>0</v>
          </cell>
          <cell r="BL55">
            <v>32184</v>
          </cell>
          <cell r="BM55">
            <v>28037.801279360574</v>
          </cell>
        </row>
        <row r="56">
          <cell r="AB56">
            <v>47</v>
          </cell>
          <cell r="AP56">
            <v>0</v>
          </cell>
          <cell r="AS56">
            <v>0</v>
          </cell>
          <cell r="AT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47</v>
          </cell>
          <cell r="BD56">
            <v>47</v>
          </cell>
          <cell r="BE56" t="str">
            <v>BUCKLAND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AB57">
            <v>48</v>
          </cell>
          <cell r="AC57">
            <v>1.963993453355155</v>
          </cell>
          <cell r="AD57">
            <v>24224</v>
          </cell>
          <cell r="AE57">
            <v>0</v>
          </cell>
          <cell r="AF57">
            <v>24224</v>
          </cell>
          <cell r="AG57">
            <v>1752</v>
          </cell>
          <cell r="AH57">
            <v>25976</v>
          </cell>
          <cell r="AI57">
            <v>0</v>
          </cell>
          <cell r="AJ57">
            <v>0</v>
          </cell>
          <cell r="AK57">
            <v>0</v>
          </cell>
          <cell r="AL57">
            <v>25976</v>
          </cell>
          <cell r="AP57">
            <v>0</v>
          </cell>
          <cell r="AS57">
            <v>0</v>
          </cell>
          <cell r="AT57">
            <v>0</v>
          </cell>
          <cell r="AW57">
            <v>0</v>
          </cell>
          <cell r="AX57">
            <v>3182</v>
          </cell>
          <cell r="AY57">
            <v>0</v>
          </cell>
          <cell r="AZ57">
            <v>0</v>
          </cell>
          <cell r="BA57">
            <v>0</v>
          </cell>
          <cell r="BC57">
            <v>48</v>
          </cell>
          <cell r="BD57">
            <v>48</v>
          </cell>
          <cell r="BE57" t="str">
            <v>BURLINGTON</v>
          </cell>
          <cell r="BF57">
            <v>24224</v>
          </cell>
          <cell r="BG57">
            <v>21042</v>
          </cell>
          <cell r="BH57">
            <v>3182</v>
          </cell>
          <cell r="BI57">
            <v>0</v>
          </cell>
          <cell r="BJ57">
            <v>0</v>
          </cell>
          <cell r="BK57">
            <v>0</v>
          </cell>
          <cell r="BL57">
            <v>3182</v>
          </cell>
          <cell r="BM57">
            <v>2772.069465290994</v>
          </cell>
        </row>
        <row r="58">
          <cell r="AB58">
            <v>49</v>
          </cell>
          <cell r="AC58">
            <v>396.73349707906726</v>
          </cell>
          <cell r="AD58">
            <v>9857251</v>
          </cell>
          <cell r="AE58">
            <v>0</v>
          </cell>
          <cell r="AF58">
            <v>9857251</v>
          </cell>
          <cell r="AG58">
            <v>354279</v>
          </cell>
          <cell r="AH58">
            <v>10211530</v>
          </cell>
          <cell r="AI58">
            <v>0</v>
          </cell>
          <cell r="AJ58">
            <v>0</v>
          </cell>
          <cell r="AK58">
            <v>0</v>
          </cell>
          <cell r="AL58">
            <v>10211530</v>
          </cell>
          <cell r="AP58">
            <v>0</v>
          </cell>
          <cell r="AS58">
            <v>0</v>
          </cell>
          <cell r="AT58">
            <v>0</v>
          </cell>
          <cell r="AW58">
            <v>0</v>
          </cell>
          <cell r="AX58">
            <v>306023</v>
          </cell>
          <cell r="AY58">
            <v>0</v>
          </cell>
          <cell r="AZ58">
            <v>0</v>
          </cell>
          <cell r="BA58">
            <v>0</v>
          </cell>
          <cell r="BC58">
            <v>49</v>
          </cell>
          <cell r="BD58">
            <v>49</v>
          </cell>
          <cell r="BE58" t="str">
            <v>CAMBRIDGE</v>
          </cell>
          <cell r="BF58">
            <v>9857251</v>
          </cell>
          <cell r="BG58">
            <v>9551228</v>
          </cell>
          <cell r="BH58">
            <v>306023</v>
          </cell>
          <cell r="BI58">
            <v>461327.5</v>
          </cell>
          <cell r="BJ58">
            <v>357898.5</v>
          </cell>
          <cell r="BK58">
            <v>0</v>
          </cell>
          <cell r="BL58">
            <v>1125249</v>
          </cell>
          <cell r="BM58">
            <v>980285.4788652499</v>
          </cell>
        </row>
        <row r="59">
          <cell r="AB59">
            <v>50</v>
          </cell>
          <cell r="AC59">
            <v>4.903636287886923</v>
          </cell>
          <cell r="AD59">
            <v>68330</v>
          </cell>
          <cell r="AE59">
            <v>0</v>
          </cell>
          <cell r="AF59">
            <v>68330</v>
          </cell>
          <cell r="AG59">
            <v>4383</v>
          </cell>
          <cell r="AH59">
            <v>72713</v>
          </cell>
          <cell r="AI59">
            <v>0</v>
          </cell>
          <cell r="AJ59">
            <v>0</v>
          </cell>
          <cell r="AK59">
            <v>0</v>
          </cell>
          <cell r="AL59">
            <v>72713</v>
          </cell>
          <cell r="AP59">
            <v>0</v>
          </cell>
          <cell r="AS59">
            <v>0</v>
          </cell>
          <cell r="AT59">
            <v>0</v>
          </cell>
          <cell r="AW59">
            <v>0</v>
          </cell>
          <cell r="AX59">
            <v>3062</v>
          </cell>
          <cell r="AY59">
            <v>0</v>
          </cell>
          <cell r="AZ59">
            <v>0</v>
          </cell>
          <cell r="BA59">
            <v>0</v>
          </cell>
          <cell r="BC59">
            <v>50</v>
          </cell>
          <cell r="BD59">
            <v>50</v>
          </cell>
          <cell r="BE59" t="str">
            <v>CANTON</v>
          </cell>
          <cell r="BF59">
            <v>68330</v>
          </cell>
          <cell r="BG59">
            <v>65268</v>
          </cell>
          <cell r="BH59">
            <v>3062</v>
          </cell>
          <cell r="BI59">
            <v>0</v>
          </cell>
          <cell r="BJ59">
            <v>0</v>
          </cell>
          <cell r="BK59">
            <v>0</v>
          </cell>
          <cell r="BL59">
            <v>3062</v>
          </cell>
          <cell r="BM59">
            <v>2667.5288192083667</v>
          </cell>
        </row>
        <row r="60">
          <cell r="AB60">
            <v>51</v>
          </cell>
          <cell r="AC60">
            <v>1.0101010101010102</v>
          </cell>
          <cell r="AD60">
            <v>14328</v>
          </cell>
          <cell r="AE60">
            <v>0</v>
          </cell>
          <cell r="AF60">
            <v>14328</v>
          </cell>
          <cell r="AG60">
            <v>903</v>
          </cell>
          <cell r="AH60">
            <v>15231</v>
          </cell>
          <cell r="AI60">
            <v>0</v>
          </cell>
          <cell r="AJ60">
            <v>0</v>
          </cell>
          <cell r="AK60">
            <v>0</v>
          </cell>
          <cell r="AL60">
            <v>15231</v>
          </cell>
          <cell r="AP60">
            <v>0</v>
          </cell>
          <cell r="AS60">
            <v>0</v>
          </cell>
          <cell r="AT60">
            <v>0</v>
          </cell>
          <cell r="AW60">
            <v>0</v>
          </cell>
          <cell r="AX60">
            <v>651</v>
          </cell>
          <cell r="AY60">
            <v>0</v>
          </cell>
          <cell r="AZ60">
            <v>0</v>
          </cell>
          <cell r="BA60">
            <v>0</v>
          </cell>
          <cell r="BC60">
            <v>51</v>
          </cell>
          <cell r="BD60">
            <v>51</v>
          </cell>
          <cell r="BE60" t="str">
            <v>CARLISLE</v>
          </cell>
          <cell r="BF60">
            <v>14328</v>
          </cell>
          <cell r="BG60">
            <v>13677</v>
          </cell>
          <cell r="BH60">
            <v>651</v>
          </cell>
          <cell r="BI60">
            <v>0</v>
          </cell>
          <cell r="BJ60">
            <v>3553.75</v>
          </cell>
          <cell r="BK60">
            <v>0</v>
          </cell>
          <cell r="BL60">
            <v>4204.75</v>
          </cell>
          <cell r="BM60">
            <v>3663.060680132717</v>
          </cell>
        </row>
        <row r="61">
          <cell r="AB61">
            <v>52</v>
          </cell>
          <cell r="AC61">
            <v>12.70995670995671</v>
          </cell>
          <cell r="AD61">
            <v>137826</v>
          </cell>
          <cell r="AE61">
            <v>0</v>
          </cell>
          <cell r="AF61">
            <v>137826</v>
          </cell>
          <cell r="AG61">
            <v>11350</v>
          </cell>
          <cell r="AH61">
            <v>149176</v>
          </cell>
          <cell r="AI61">
            <v>0</v>
          </cell>
          <cell r="AJ61">
            <v>0</v>
          </cell>
          <cell r="AK61">
            <v>0</v>
          </cell>
          <cell r="AL61">
            <v>149176</v>
          </cell>
          <cell r="AP61">
            <v>0</v>
          </cell>
          <cell r="AS61">
            <v>0</v>
          </cell>
          <cell r="AT61">
            <v>0</v>
          </cell>
          <cell r="AW61">
            <v>0</v>
          </cell>
          <cell r="AX61">
            <v>26564</v>
          </cell>
          <cell r="AY61">
            <v>0</v>
          </cell>
          <cell r="AZ61">
            <v>0</v>
          </cell>
          <cell r="BA61">
            <v>0</v>
          </cell>
          <cell r="BC61">
            <v>52</v>
          </cell>
          <cell r="BD61">
            <v>52</v>
          </cell>
          <cell r="BE61" t="str">
            <v>CARVER</v>
          </cell>
          <cell r="BF61">
            <v>137826</v>
          </cell>
          <cell r="BG61">
            <v>111262</v>
          </cell>
          <cell r="BH61">
            <v>26564</v>
          </cell>
          <cell r="BI61">
            <v>0</v>
          </cell>
          <cell r="BJ61">
            <v>7823.25</v>
          </cell>
          <cell r="BK61">
            <v>0</v>
          </cell>
          <cell r="BL61">
            <v>34387.25</v>
          </cell>
          <cell r="BM61">
            <v>29957.211100040142</v>
          </cell>
        </row>
        <row r="62">
          <cell r="AB62">
            <v>53</v>
          </cell>
          <cell r="AP62">
            <v>0</v>
          </cell>
          <cell r="AS62">
            <v>0</v>
          </cell>
          <cell r="AT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53</v>
          </cell>
          <cell r="BD62">
            <v>53</v>
          </cell>
          <cell r="BE62" t="str">
            <v>CHARLEMONT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AB63">
            <v>54</v>
          </cell>
          <cell r="AP63">
            <v>0</v>
          </cell>
          <cell r="AS63">
            <v>0</v>
          </cell>
          <cell r="AT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54</v>
          </cell>
          <cell r="BD63">
            <v>54</v>
          </cell>
          <cell r="BE63" t="str">
            <v>CHARLTON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AB64">
            <v>55</v>
          </cell>
          <cell r="AP64">
            <v>0</v>
          </cell>
          <cell r="AS64">
            <v>0</v>
          </cell>
          <cell r="AT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55</v>
          </cell>
          <cell r="BD64">
            <v>55</v>
          </cell>
          <cell r="BE64" t="str">
            <v>CHATHAM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AB65">
            <v>56</v>
          </cell>
          <cell r="AC65">
            <v>118.73001978111932</v>
          </cell>
          <cell r="AD65">
            <v>1145078</v>
          </cell>
          <cell r="AE65">
            <v>0</v>
          </cell>
          <cell r="AF65">
            <v>1145078</v>
          </cell>
          <cell r="AG65">
            <v>106022</v>
          </cell>
          <cell r="AH65">
            <v>1251100</v>
          </cell>
          <cell r="AI65">
            <v>0</v>
          </cell>
          <cell r="AJ65">
            <v>0</v>
          </cell>
          <cell r="AK65">
            <v>0</v>
          </cell>
          <cell r="AL65">
            <v>1251100</v>
          </cell>
          <cell r="AP65">
            <v>0</v>
          </cell>
          <cell r="AS65">
            <v>0</v>
          </cell>
          <cell r="AT65">
            <v>0</v>
          </cell>
          <cell r="AW65">
            <v>0</v>
          </cell>
          <cell r="AX65">
            <v>52656</v>
          </cell>
          <cell r="AY65">
            <v>0</v>
          </cell>
          <cell r="AZ65">
            <v>0</v>
          </cell>
          <cell r="BA65">
            <v>0</v>
          </cell>
          <cell r="BC65">
            <v>56</v>
          </cell>
          <cell r="BD65">
            <v>56</v>
          </cell>
          <cell r="BE65" t="str">
            <v>CHELMSFORD</v>
          </cell>
          <cell r="BF65">
            <v>1145078</v>
          </cell>
          <cell r="BG65">
            <v>1092422</v>
          </cell>
          <cell r="BH65">
            <v>52656</v>
          </cell>
          <cell r="BI65">
            <v>0</v>
          </cell>
          <cell r="BJ65">
            <v>15877</v>
          </cell>
          <cell r="BK65">
            <v>0</v>
          </cell>
          <cell r="BL65">
            <v>68533</v>
          </cell>
          <cell r="BM65">
            <v>59704.03414983899</v>
          </cell>
        </row>
        <row r="66">
          <cell r="AB66">
            <v>57</v>
          </cell>
          <cell r="AC66">
            <v>428.22891955264873</v>
          </cell>
          <cell r="AD66">
            <v>4819696</v>
          </cell>
          <cell r="AE66">
            <v>0</v>
          </cell>
          <cell r="AF66">
            <v>4819696</v>
          </cell>
          <cell r="AG66">
            <v>382410</v>
          </cell>
          <cell r="AH66">
            <v>5202106</v>
          </cell>
          <cell r="AI66">
            <v>0</v>
          </cell>
          <cell r="AJ66">
            <v>0</v>
          </cell>
          <cell r="AK66">
            <v>0</v>
          </cell>
          <cell r="AL66">
            <v>5202106</v>
          </cell>
          <cell r="AP66">
            <v>0</v>
          </cell>
          <cell r="AS66">
            <v>0</v>
          </cell>
          <cell r="AT66">
            <v>0</v>
          </cell>
          <cell r="AW66">
            <v>0</v>
          </cell>
          <cell r="AX66">
            <v>1841402</v>
          </cell>
          <cell r="AY66">
            <v>0</v>
          </cell>
          <cell r="AZ66">
            <v>0</v>
          </cell>
          <cell r="BA66">
            <v>0</v>
          </cell>
          <cell r="BC66">
            <v>57</v>
          </cell>
          <cell r="BD66">
            <v>57</v>
          </cell>
          <cell r="BE66" t="str">
            <v>CHELSEA</v>
          </cell>
          <cell r="BF66">
            <v>4819696</v>
          </cell>
          <cell r="BG66">
            <v>2978294</v>
          </cell>
          <cell r="BH66">
            <v>1841402</v>
          </cell>
          <cell r="BI66">
            <v>234194.75</v>
          </cell>
          <cell r="BJ66">
            <v>13968</v>
          </cell>
          <cell r="BK66">
            <v>0</v>
          </cell>
          <cell r="BL66">
            <v>2089564.75</v>
          </cell>
          <cell r="BM66">
            <v>1820370.4083040254</v>
          </cell>
        </row>
        <row r="67">
          <cell r="AB67">
            <v>58</v>
          </cell>
          <cell r="AP67">
            <v>0</v>
          </cell>
          <cell r="AS67">
            <v>0</v>
          </cell>
          <cell r="AT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58</v>
          </cell>
          <cell r="BD67">
            <v>58</v>
          </cell>
          <cell r="BE67" t="str">
            <v>CHESHIRE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AB68">
            <v>59</v>
          </cell>
          <cell r="AP68">
            <v>0</v>
          </cell>
          <cell r="AS68">
            <v>0</v>
          </cell>
          <cell r="AT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59</v>
          </cell>
          <cell r="BD68">
            <v>59</v>
          </cell>
          <cell r="BE68" t="str">
            <v>CHESTER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AB69">
            <v>60</v>
          </cell>
          <cell r="AP69">
            <v>0</v>
          </cell>
          <cell r="AS69">
            <v>0</v>
          </cell>
          <cell r="AT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60</v>
          </cell>
          <cell r="BD69">
            <v>60</v>
          </cell>
          <cell r="BE69" t="str">
            <v>CHESTERFIELD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AB70">
            <v>61</v>
          </cell>
          <cell r="AC70">
            <v>120.56577469156466</v>
          </cell>
          <cell r="AD70">
            <v>1240279</v>
          </cell>
          <cell r="AE70">
            <v>0</v>
          </cell>
          <cell r="AF70">
            <v>1240279</v>
          </cell>
          <cell r="AG70">
            <v>107672</v>
          </cell>
          <cell r="AH70">
            <v>1347951</v>
          </cell>
          <cell r="AI70">
            <v>0</v>
          </cell>
          <cell r="AJ70">
            <v>0</v>
          </cell>
          <cell r="AK70">
            <v>0</v>
          </cell>
          <cell r="AL70">
            <v>1347951</v>
          </cell>
          <cell r="AP70">
            <v>0</v>
          </cell>
          <cell r="AS70">
            <v>0</v>
          </cell>
          <cell r="AT70">
            <v>0</v>
          </cell>
          <cell r="AW70">
            <v>0</v>
          </cell>
          <cell r="AX70">
            <v>164326</v>
          </cell>
          <cell r="AY70">
            <v>0</v>
          </cell>
          <cell r="AZ70">
            <v>0</v>
          </cell>
          <cell r="BA70">
            <v>0</v>
          </cell>
          <cell r="BC70">
            <v>61</v>
          </cell>
          <cell r="BD70">
            <v>61</v>
          </cell>
          <cell r="BE70" t="str">
            <v>CHICOPEE</v>
          </cell>
          <cell r="BF70">
            <v>1240279</v>
          </cell>
          <cell r="BG70">
            <v>1075953</v>
          </cell>
          <cell r="BH70">
            <v>164326</v>
          </cell>
          <cell r="BI70">
            <v>36441.25</v>
          </cell>
          <cell r="BJ70">
            <v>30818.5</v>
          </cell>
          <cell r="BK70">
            <v>0</v>
          </cell>
          <cell r="BL70">
            <v>231585.75</v>
          </cell>
          <cell r="BM70">
            <v>201751.0327377479</v>
          </cell>
        </row>
        <row r="71">
          <cell r="AB71">
            <v>62</v>
          </cell>
          <cell r="AP71">
            <v>0</v>
          </cell>
          <cell r="AS71">
            <v>0</v>
          </cell>
          <cell r="AT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62</v>
          </cell>
          <cell r="BD71">
            <v>62</v>
          </cell>
          <cell r="BE71" t="str">
            <v>CHILMARK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AB72">
            <v>63</v>
          </cell>
          <cell r="AC72">
            <v>6.695652173913043</v>
          </cell>
          <cell r="AD72">
            <v>73626</v>
          </cell>
          <cell r="AE72">
            <v>0</v>
          </cell>
          <cell r="AF72">
            <v>73626</v>
          </cell>
          <cell r="AG72">
            <v>5978</v>
          </cell>
          <cell r="AH72">
            <v>79604</v>
          </cell>
          <cell r="AI72">
            <v>0</v>
          </cell>
          <cell r="AJ72">
            <v>0</v>
          </cell>
          <cell r="AK72">
            <v>0</v>
          </cell>
          <cell r="AL72">
            <v>79604</v>
          </cell>
          <cell r="AP72">
            <v>0</v>
          </cell>
          <cell r="AS72">
            <v>0</v>
          </cell>
          <cell r="AT72">
            <v>0</v>
          </cell>
          <cell r="AW72">
            <v>0</v>
          </cell>
          <cell r="AX72">
            <v>11592</v>
          </cell>
          <cell r="AY72">
            <v>0</v>
          </cell>
          <cell r="AZ72">
            <v>0</v>
          </cell>
          <cell r="BA72">
            <v>0</v>
          </cell>
          <cell r="BC72">
            <v>63</v>
          </cell>
          <cell r="BD72">
            <v>63</v>
          </cell>
          <cell r="BE72" t="str">
            <v>CLARKSBURG</v>
          </cell>
          <cell r="BF72">
            <v>73626</v>
          </cell>
          <cell r="BG72">
            <v>62034</v>
          </cell>
          <cell r="BH72">
            <v>11592</v>
          </cell>
          <cell r="BI72">
            <v>2436</v>
          </cell>
          <cell r="BJ72">
            <v>3649.25</v>
          </cell>
          <cell r="BK72">
            <v>0</v>
          </cell>
          <cell r="BL72">
            <v>17677.25</v>
          </cell>
          <cell r="BM72">
            <v>15399.926133034325</v>
          </cell>
        </row>
        <row r="73">
          <cell r="AB73">
            <v>64</v>
          </cell>
          <cell r="AC73">
            <v>36.133208026592904</v>
          </cell>
          <cell r="AD73">
            <v>312258</v>
          </cell>
          <cell r="AE73">
            <v>0</v>
          </cell>
          <cell r="AF73">
            <v>312258</v>
          </cell>
          <cell r="AG73">
            <v>32267</v>
          </cell>
          <cell r="AH73">
            <v>344525</v>
          </cell>
          <cell r="AI73">
            <v>0</v>
          </cell>
          <cell r="AJ73">
            <v>0</v>
          </cell>
          <cell r="AK73">
            <v>0</v>
          </cell>
          <cell r="AL73">
            <v>344525</v>
          </cell>
          <cell r="AP73">
            <v>0</v>
          </cell>
          <cell r="AS73">
            <v>0</v>
          </cell>
          <cell r="AT73">
            <v>0</v>
          </cell>
          <cell r="AW73">
            <v>0</v>
          </cell>
          <cell r="AX73">
            <v>18431</v>
          </cell>
          <cell r="AY73">
            <v>0</v>
          </cell>
          <cell r="AZ73">
            <v>0</v>
          </cell>
          <cell r="BA73">
            <v>0</v>
          </cell>
          <cell r="BC73">
            <v>64</v>
          </cell>
          <cell r="BD73">
            <v>64</v>
          </cell>
          <cell r="BE73" t="str">
            <v>CLINTON</v>
          </cell>
          <cell r="BF73">
            <v>312258</v>
          </cell>
          <cell r="BG73">
            <v>293827</v>
          </cell>
          <cell r="BH73">
            <v>18431</v>
          </cell>
          <cell r="BI73">
            <v>4842.25</v>
          </cell>
          <cell r="BJ73">
            <v>28395.75</v>
          </cell>
          <cell r="BK73">
            <v>0</v>
          </cell>
          <cell r="BL73">
            <v>51669</v>
          </cell>
          <cell r="BM73">
            <v>45012.58868702714</v>
          </cell>
        </row>
        <row r="74">
          <cell r="AB74">
            <v>65</v>
          </cell>
          <cell r="AC74">
            <v>5.009276437847866</v>
          </cell>
          <cell r="AD74">
            <v>65940</v>
          </cell>
          <cell r="AE74">
            <v>0</v>
          </cell>
          <cell r="AF74">
            <v>65940</v>
          </cell>
          <cell r="AG74">
            <v>4476</v>
          </cell>
          <cell r="AH74">
            <v>70416</v>
          </cell>
          <cell r="AI74">
            <v>0</v>
          </cell>
          <cell r="AJ74">
            <v>0</v>
          </cell>
          <cell r="AK74">
            <v>0</v>
          </cell>
          <cell r="AL74">
            <v>70416</v>
          </cell>
          <cell r="AP74">
            <v>0</v>
          </cell>
          <cell r="AS74">
            <v>0</v>
          </cell>
          <cell r="AT74">
            <v>0</v>
          </cell>
          <cell r="AW74">
            <v>0</v>
          </cell>
          <cell r="AX74">
            <v>7540</v>
          </cell>
          <cell r="AY74">
            <v>0</v>
          </cell>
          <cell r="AZ74">
            <v>0</v>
          </cell>
          <cell r="BA74">
            <v>0</v>
          </cell>
          <cell r="BC74">
            <v>65</v>
          </cell>
          <cell r="BD74">
            <v>65</v>
          </cell>
          <cell r="BE74" t="str">
            <v>COHASSET</v>
          </cell>
          <cell r="BF74">
            <v>65940</v>
          </cell>
          <cell r="BG74">
            <v>58400</v>
          </cell>
          <cell r="BH74">
            <v>7540</v>
          </cell>
          <cell r="BI74">
            <v>5795</v>
          </cell>
          <cell r="BJ74">
            <v>0</v>
          </cell>
          <cell r="BK74">
            <v>0</v>
          </cell>
          <cell r="BL74">
            <v>13335</v>
          </cell>
          <cell r="BM74">
            <v>11617.079295931931</v>
          </cell>
        </row>
        <row r="75">
          <cell r="AB75">
            <v>66</v>
          </cell>
          <cell r="AP75">
            <v>0</v>
          </cell>
          <cell r="AS75">
            <v>0</v>
          </cell>
          <cell r="AT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C75">
            <v>66</v>
          </cell>
          <cell r="BD75">
            <v>66</v>
          </cell>
          <cell r="BE75" t="str">
            <v>COLRAIN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</row>
        <row r="76">
          <cell r="AB76">
            <v>67</v>
          </cell>
          <cell r="AC76">
            <v>5.022400767081619</v>
          </cell>
          <cell r="AD76">
            <v>74269</v>
          </cell>
          <cell r="AE76">
            <v>0</v>
          </cell>
          <cell r="AF76">
            <v>74269</v>
          </cell>
          <cell r="AG76">
            <v>4484</v>
          </cell>
          <cell r="AH76">
            <v>78753</v>
          </cell>
          <cell r="AI76">
            <v>0</v>
          </cell>
          <cell r="AJ76">
            <v>0</v>
          </cell>
          <cell r="AK76">
            <v>0</v>
          </cell>
          <cell r="AL76">
            <v>78753</v>
          </cell>
          <cell r="AP76">
            <v>0</v>
          </cell>
          <cell r="AS76">
            <v>0</v>
          </cell>
          <cell r="AT76">
            <v>0</v>
          </cell>
          <cell r="AW76">
            <v>0</v>
          </cell>
          <cell r="AX76">
            <v>3895</v>
          </cell>
          <cell r="AY76">
            <v>0</v>
          </cell>
          <cell r="AZ76">
            <v>0</v>
          </cell>
          <cell r="BA76">
            <v>0</v>
          </cell>
          <cell r="BC76">
            <v>67</v>
          </cell>
          <cell r="BD76">
            <v>67</v>
          </cell>
          <cell r="BE76" t="str">
            <v>CONCORD</v>
          </cell>
          <cell r="BF76">
            <v>74269</v>
          </cell>
          <cell r="BG76">
            <v>70374</v>
          </cell>
          <cell r="BH76">
            <v>3895</v>
          </cell>
          <cell r="BI76">
            <v>5901</v>
          </cell>
          <cell r="BJ76">
            <v>11692.5</v>
          </cell>
          <cell r="BK76">
            <v>0</v>
          </cell>
          <cell r="BL76">
            <v>21488.5</v>
          </cell>
          <cell r="BM76">
            <v>18720.180611221094</v>
          </cell>
        </row>
        <row r="77">
          <cell r="AB77">
            <v>68</v>
          </cell>
          <cell r="AC77">
            <v>3</v>
          </cell>
          <cell r="AD77">
            <v>36328</v>
          </cell>
          <cell r="AE77">
            <v>0</v>
          </cell>
          <cell r="AF77">
            <v>36328</v>
          </cell>
          <cell r="AG77">
            <v>2680</v>
          </cell>
          <cell r="AH77">
            <v>39008</v>
          </cell>
          <cell r="AI77">
            <v>0</v>
          </cell>
          <cell r="AJ77">
            <v>0</v>
          </cell>
          <cell r="AK77">
            <v>0</v>
          </cell>
          <cell r="AL77">
            <v>39008</v>
          </cell>
          <cell r="AP77">
            <v>0</v>
          </cell>
          <cell r="AS77">
            <v>0</v>
          </cell>
          <cell r="AT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C77">
            <v>68</v>
          </cell>
          <cell r="BD77">
            <v>68</v>
          </cell>
          <cell r="BE77" t="str">
            <v>CONWAY</v>
          </cell>
          <cell r="BF77">
            <v>36328</v>
          </cell>
          <cell r="BG77">
            <v>40545</v>
          </cell>
          <cell r="BH77">
            <v>0</v>
          </cell>
          <cell r="BI77">
            <v>0</v>
          </cell>
          <cell r="BJ77">
            <v>1650.25</v>
          </cell>
          <cell r="BK77">
            <v>0</v>
          </cell>
          <cell r="BL77">
            <v>1650.25</v>
          </cell>
          <cell r="BM77">
            <v>1437.651676648794</v>
          </cell>
        </row>
        <row r="78">
          <cell r="AB78">
            <v>69</v>
          </cell>
          <cell r="AP78">
            <v>0</v>
          </cell>
          <cell r="AS78">
            <v>0</v>
          </cell>
          <cell r="AT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C78">
            <v>69</v>
          </cell>
          <cell r="BD78">
            <v>69</v>
          </cell>
          <cell r="BE78" t="str">
            <v>CUMMINGTON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</row>
        <row r="79">
          <cell r="AB79">
            <v>70</v>
          </cell>
          <cell r="AP79">
            <v>0</v>
          </cell>
          <cell r="AS79">
            <v>0</v>
          </cell>
          <cell r="AT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C79">
            <v>70</v>
          </cell>
          <cell r="BD79">
            <v>70</v>
          </cell>
          <cell r="BE79" t="str">
            <v>DALTON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AB80">
            <v>71</v>
          </cell>
          <cell r="AC80">
            <v>1.0714285714285716</v>
          </cell>
          <cell r="AD80">
            <v>12915</v>
          </cell>
          <cell r="AE80">
            <v>0</v>
          </cell>
          <cell r="AF80">
            <v>12915</v>
          </cell>
          <cell r="AG80">
            <v>959</v>
          </cell>
          <cell r="AH80">
            <v>13874</v>
          </cell>
          <cell r="AI80">
            <v>0</v>
          </cell>
          <cell r="AJ80">
            <v>0</v>
          </cell>
          <cell r="AK80">
            <v>0</v>
          </cell>
          <cell r="AL80">
            <v>13874</v>
          </cell>
          <cell r="AP80">
            <v>0</v>
          </cell>
          <cell r="AS80">
            <v>0</v>
          </cell>
          <cell r="AT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C80">
            <v>71</v>
          </cell>
          <cell r="BD80">
            <v>71</v>
          </cell>
          <cell r="BE80" t="str">
            <v>DANVERS</v>
          </cell>
          <cell r="BF80">
            <v>12915</v>
          </cell>
          <cell r="BG80">
            <v>13333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AB81">
            <v>72</v>
          </cell>
          <cell r="AC81">
            <v>5.115391488003</v>
          </cell>
          <cell r="AD81">
            <v>43184</v>
          </cell>
          <cell r="AE81">
            <v>0</v>
          </cell>
          <cell r="AF81">
            <v>43184</v>
          </cell>
          <cell r="AG81">
            <v>4562</v>
          </cell>
          <cell r="AH81">
            <v>47746</v>
          </cell>
          <cell r="AI81">
            <v>0</v>
          </cell>
          <cell r="AJ81">
            <v>0</v>
          </cell>
          <cell r="AK81">
            <v>0</v>
          </cell>
          <cell r="AL81">
            <v>47746</v>
          </cell>
          <cell r="AP81">
            <v>0</v>
          </cell>
          <cell r="AS81">
            <v>0</v>
          </cell>
          <cell r="AT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C81">
            <v>72</v>
          </cell>
          <cell r="BD81">
            <v>72</v>
          </cell>
          <cell r="BE81" t="str">
            <v>DARTMOUTH</v>
          </cell>
          <cell r="BF81">
            <v>43184</v>
          </cell>
          <cell r="BG81">
            <v>50904</v>
          </cell>
          <cell r="BH81">
            <v>0</v>
          </cell>
          <cell r="BI81">
            <v>6036.75</v>
          </cell>
          <cell r="BJ81">
            <v>0</v>
          </cell>
          <cell r="BK81">
            <v>0</v>
          </cell>
          <cell r="BL81">
            <v>6036.75</v>
          </cell>
          <cell r="BM81">
            <v>5259.0478769941565</v>
          </cell>
        </row>
        <row r="82">
          <cell r="AB82">
            <v>73</v>
          </cell>
          <cell r="AC82">
            <v>9.601724434807032</v>
          </cell>
          <cell r="AD82">
            <v>135307</v>
          </cell>
          <cell r="AE82">
            <v>0</v>
          </cell>
          <cell r="AF82">
            <v>135307</v>
          </cell>
          <cell r="AG82">
            <v>8579</v>
          </cell>
          <cell r="AH82">
            <v>143886</v>
          </cell>
          <cell r="AI82">
            <v>0</v>
          </cell>
          <cell r="AJ82">
            <v>0</v>
          </cell>
          <cell r="AK82">
            <v>0</v>
          </cell>
          <cell r="AL82">
            <v>143886</v>
          </cell>
          <cell r="AP82">
            <v>0</v>
          </cell>
          <cell r="AS82">
            <v>0</v>
          </cell>
          <cell r="AT82">
            <v>0</v>
          </cell>
          <cell r="AW82">
            <v>0</v>
          </cell>
          <cell r="AX82">
            <v>779</v>
          </cell>
          <cell r="AY82">
            <v>0</v>
          </cell>
          <cell r="AZ82">
            <v>0</v>
          </cell>
          <cell r="BA82">
            <v>0</v>
          </cell>
          <cell r="BC82">
            <v>73</v>
          </cell>
          <cell r="BD82">
            <v>73</v>
          </cell>
          <cell r="BE82" t="str">
            <v>DEDHAM</v>
          </cell>
          <cell r="BF82">
            <v>135307</v>
          </cell>
          <cell r="BG82">
            <v>134528</v>
          </cell>
          <cell r="BH82">
            <v>779</v>
          </cell>
          <cell r="BI82">
            <v>417.25</v>
          </cell>
          <cell r="BJ82">
            <v>0</v>
          </cell>
          <cell r="BK82">
            <v>0</v>
          </cell>
          <cell r="BL82">
            <v>1196.25</v>
          </cell>
          <cell r="BM82">
            <v>1042.1395656361883</v>
          </cell>
        </row>
        <row r="83">
          <cell r="AB83">
            <v>74</v>
          </cell>
          <cell r="AC83">
            <v>2.4896265560165975</v>
          </cell>
          <cell r="AD83">
            <v>31488</v>
          </cell>
          <cell r="AE83">
            <v>0</v>
          </cell>
          <cell r="AF83">
            <v>31488</v>
          </cell>
          <cell r="AG83">
            <v>2224</v>
          </cell>
          <cell r="AH83">
            <v>33712</v>
          </cell>
          <cell r="AI83">
            <v>0</v>
          </cell>
          <cell r="AJ83">
            <v>0</v>
          </cell>
          <cell r="AK83">
            <v>0</v>
          </cell>
          <cell r="AL83">
            <v>33712</v>
          </cell>
          <cell r="AP83">
            <v>0</v>
          </cell>
          <cell r="AS83">
            <v>0</v>
          </cell>
          <cell r="AT83">
            <v>0</v>
          </cell>
          <cell r="AW83">
            <v>0</v>
          </cell>
          <cell r="AX83">
            <v>8084</v>
          </cell>
          <cell r="AY83">
            <v>0</v>
          </cell>
          <cell r="AZ83">
            <v>0</v>
          </cell>
          <cell r="BA83">
            <v>0</v>
          </cell>
          <cell r="BC83">
            <v>74</v>
          </cell>
          <cell r="BD83">
            <v>74</v>
          </cell>
          <cell r="BE83" t="str">
            <v>DEERFIELD</v>
          </cell>
          <cell r="BF83">
            <v>31488</v>
          </cell>
          <cell r="BG83">
            <v>23404</v>
          </cell>
          <cell r="BH83">
            <v>8084</v>
          </cell>
          <cell r="BI83">
            <v>0</v>
          </cell>
          <cell r="BJ83">
            <v>1065</v>
          </cell>
          <cell r="BK83">
            <v>0</v>
          </cell>
          <cell r="BL83">
            <v>9149</v>
          </cell>
          <cell r="BM83">
            <v>7970.353091749624</v>
          </cell>
        </row>
        <row r="84">
          <cell r="AB84">
            <v>75</v>
          </cell>
          <cell r="AP84">
            <v>0</v>
          </cell>
          <cell r="AS84">
            <v>0</v>
          </cell>
          <cell r="AT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C84">
            <v>75</v>
          </cell>
          <cell r="BD84">
            <v>75</v>
          </cell>
          <cell r="BE84" t="str">
            <v>DENNIS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</row>
        <row r="85">
          <cell r="AB85">
            <v>76</v>
          </cell>
          <cell r="AP85">
            <v>0</v>
          </cell>
          <cell r="AS85">
            <v>0</v>
          </cell>
          <cell r="AT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C85">
            <v>76</v>
          </cell>
          <cell r="BD85">
            <v>76</v>
          </cell>
          <cell r="BE85" t="str">
            <v>DIGHTON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</row>
        <row r="86">
          <cell r="AB86">
            <v>77</v>
          </cell>
          <cell r="AP86">
            <v>0</v>
          </cell>
          <cell r="AS86">
            <v>0</v>
          </cell>
          <cell r="AT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77</v>
          </cell>
          <cell r="BD86">
            <v>77</v>
          </cell>
          <cell r="BE86" t="str">
            <v>DOUGLAS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AB87">
            <v>78</v>
          </cell>
          <cell r="AP87">
            <v>0</v>
          </cell>
          <cell r="AS87">
            <v>0</v>
          </cell>
          <cell r="AT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C87">
            <v>78</v>
          </cell>
          <cell r="BD87">
            <v>78</v>
          </cell>
          <cell r="BE87" t="str">
            <v>DOVER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</row>
        <row r="88">
          <cell r="AB88">
            <v>79</v>
          </cell>
          <cell r="AC88">
            <v>52.80560132535368</v>
          </cell>
          <cell r="AD88">
            <v>498700</v>
          </cell>
          <cell r="AE88">
            <v>0</v>
          </cell>
          <cell r="AF88">
            <v>498700</v>
          </cell>
          <cell r="AG88">
            <v>47153</v>
          </cell>
          <cell r="AH88">
            <v>545853</v>
          </cell>
          <cell r="AI88">
            <v>0</v>
          </cell>
          <cell r="AJ88">
            <v>0</v>
          </cell>
          <cell r="AK88">
            <v>0</v>
          </cell>
          <cell r="AL88">
            <v>545853</v>
          </cell>
          <cell r="AP88">
            <v>0</v>
          </cell>
          <cell r="AS88">
            <v>0</v>
          </cell>
          <cell r="AT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C88">
            <v>79</v>
          </cell>
          <cell r="BD88">
            <v>79</v>
          </cell>
          <cell r="BE88" t="str">
            <v>DRACUT</v>
          </cell>
          <cell r="BF88">
            <v>498700</v>
          </cell>
          <cell r="BG88">
            <v>501196</v>
          </cell>
          <cell r="BH88">
            <v>0</v>
          </cell>
          <cell r="BI88">
            <v>0</v>
          </cell>
          <cell r="BJ88">
            <v>4670.25</v>
          </cell>
          <cell r="BK88">
            <v>0</v>
          </cell>
          <cell r="BL88">
            <v>4670.25</v>
          </cell>
          <cell r="BM88">
            <v>4068.5912697282415</v>
          </cell>
        </row>
        <row r="89">
          <cell r="AB89">
            <v>80</v>
          </cell>
          <cell r="AP89">
            <v>0</v>
          </cell>
          <cell r="AS89">
            <v>0</v>
          </cell>
          <cell r="AT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C89">
            <v>80</v>
          </cell>
          <cell r="BD89">
            <v>80</v>
          </cell>
          <cell r="BE89" t="str">
            <v>DUDLEY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AB90">
            <v>81</v>
          </cell>
          <cell r="AP90">
            <v>0</v>
          </cell>
          <cell r="AS90">
            <v>0</v>
          </cell>
          <cell r="AT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C90">
            <v>81</v>
          </cell>
          <cell r="BD90">
            <v>81</v>
          </cell>
          <cell r="BE90" t="str">
            <v>DUNSTABLE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AB91">
            <v>82</v>
          </cell>
          <cell r="AC91">
            <v>6.0111317254174415</v>
          </cell>
          <cell r="AD91">
            <v>64350</v>
          </cell>
          <cell r="AE91">
            <v>0</v>
          </cell>
          <cell r="AF91">
            <v>64350</v>
          </cell>
          <cell r="AG91">
            <v>5369</v>
          </cell>
          <cell r="AH91">
            <v>69719</v>
          </cell>
          <cell r="AI91">
            <v>0</v>
          </cell>
          <cell r="AJ91">
            <v>0</v>
          </cell>
          <cell r="AK91">
            <v>0</v>
          </cell>
          <cell r="AL91">
            <v>69719</v>
          </cell>
          <cell r="AP91">
            <v>0</v>
          </cell>
          <cell r="AS91">
            <v>0</v>
          </cell>
          <cell r="AT91">
            <v>0</v>
          </cell>
          <cell r="AW91">
            <v>0</v>
          </cell>
          <cell r="AX91">
            <v>3858</v>
          </cell>
          <cell r="AY91">
            <v>0</v>
          </cell>
          <cell r="AZ91">
            <v>0</v>
          </cell>
          <cell r="BA91">
            <v>0</v>
          </cell>
          <cell r="BC91">
            <v>82</v>
          </cell>
          <cell r="BD91">
            <v>82</v>
          </cell>
          <cell r="BE91" t="str">
            <v>DUXBURY</v>
          </cell>
          <cell r="BF91">
            <v>64350</v>
          </cell>
          <cell r="BG91">
            <v>60492</v>
          </cell>
          <cell r="BH91">
            <v>3858</v>
          </cell>
          <cell r="BI91">
            <v>7826.25</v>
          </cell>
          <cell r="BJ91">
            <v>4826.5</v>
          </cell>
          <cell r="BK91">
            <v>0</v>
          </cell>
          <cell r="BL91">
            <v>16510.75</v>
          </cell>
          <cell r="BM91">
            <v>14383.70393590612</v>
          </cell>
        </row>
        <row r="92">
          <cell r="AB92">
            <v>83</v>
          </cell>
          <cell r="AC92">
            <v>1.0174978127734036</v>
          </cell>
          <cell r="AD92">
            <v>9779</v>
          </cell>
          <cell r="AE92">
            <v>0</v>
          </cell>
          <cell r="AF92">
            <v>9779</v>
          </cell>
          <cell r="AG92">
            <v>910</v>
          </cell>
          <cell r="AH92">
            <v>10689</v>
          </cell>
          <cell r="AI92">
            <v>0</v>
          </cell>
          <cell r="AJ92">
            <v>0</v>
          </cell>
          <cell r="AK92">
            <v>0</v>
          </cell>
          <cell r="AL92">
            <v>10689</v>
          </cell>
          <cell r="AP92">
            <v>0</v>
          </cell>
          <cell r="AS92">
            <v>0</v>
          </cell>
          <cell r="AT92">
            <v>0</v>
          </cell>
          <cell r="AW92">
            <v>0</v>
          </cell>
          <cell r="AX92">
            <v>746</v>
          </cell>
          <cell r="AY92">
            <v>0</v>
          </cell>
          <cell r="AZ92">
            <v>0</v>
          </cell>
          <cell r="BA92">
            <v>0</v>
          </cell>
          <cell r="BC92">
            <v>83</v>
          </cell>
          <cell r="BD92">
            <v>83</v>
          </cell>
          <cell r="BE92" t="str">
            <v>EAST BRIDGEWATER</v>
          </cell>
          <cell r="BF92">
            <v>9779</v>
          </cell>
          <cell r="BG92">
            <v>9033</v>
          </cell>
          <cell r="BH92">
            <v>746</v>
          </cell>
          <cell r="BI92">
            <v>2203</v>
          </cell>
          <cell r="BJ92">
            <v>0</v>
          </cell>
          <cell r="BK92">
            <v>0</v>
          </cell>
          <cell r="BL92">
            <v>2949</v>
          </cell>
          <cell r="BM92">
            <v>2569.08637748056</v>
          </cell>
        </row>
        <row r="93">
          <cell r="AB93">
            <v>84</v>
          </cell>
          <cell r="AP93">
            <v>0</v>
          </cell>
          <cell r="AS93">
            <v>0</v>
          </cell>
          <cell r="AT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C93">
            <v>84</v>
          </cell>
          <cell r="BD93">
            <v>84</v>
          </cell>
          <cell r="BE93" t="str">
            <v>EAST BROOKFIELD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</row>
        <row r="94">
          <cell r="AB94">
            <v>85</v>
          </cell>
          <cell r="AP94">
            <v>0</v>
          </cell>
          <cell r="AS94">
            <v>0</v>
          </cell>
          <cell r="AT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C94">
            <v>85</v>
          </cell>
          <cell r="BD94">
            <v>86</v>
          </cell>
          <cell r="BE94" t="str">
            <v>EASTHAM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</row>
        <row r="95">
          <cell r="AB95">
            <v>86</v>
          </cell>
          <cell r="AC95">
            <v>55.35730607038125</v>
          </cell>
          <cell r="AD95">
            <v>531290</v>
          </cell>
          <cell r="AE95">
            <v>0</v>
          </cell>
          <cell r="AF95">
            <v>531290</v>
          </cell>
          <cell r="AG95">
            <v>49440</v>
          </cell>
          <cell r="AH95">
            <v>580730</v>
          </cell>
          <cell r="AI95">
            <v>0</v>
          </cell>
          <cell r="AJ95">
            <v>0</v>
          </cell>
          <cell r="AK95">
            <v>0</v>
          </cell>
          <cell r="AL95">
            <v>580730</v>
          </cell>
          <cell r="AP95">
            <v>0</v>
          </cell>
          <cell r="AS95">
            <v>0</v>
          </cell>
          <cell r="AT95">
            <v>0</v>
          </cell>
          <cell r="AW95">
            <v>0</v>
          </cell>
          <cell r="AX95">
            <v>47439</v>
          </cell>
          <cell r="AY95">
            <v>0</v>
          </cell>
          <cell r="AZ95">
            <v>0</v>
          </cell>
          <cell r="BA95">
            <v>0</v>
          </cell>
          <cell r="BC95">
            <v>86</v>
          </cell>
          <cell r="BD95">
            <v>87</v>
          </cell>
          <cell r="BE95" t="str">
            <v>EASTHAMPTON</v>
          </cell>
          <cell r="BF95">
            <v>531290</v>
          </cell>
          <cell r="BG95">
            <v>483851</v>
          </cell>
          <cell r="BH95">
            <v>47439</v>
          </cell>
          <cell r="BI95">
            <v>2310.75</v>
          </cell>
          <cell r="BJ95">
            <v>6507</v>
          </cell>
          <cell r="BK95">
            <v>0</v>
          </cell>
          <cell r="BL95">
            <v>56256.75</v>
          </cell>
          <cell r="BM95">
            <v>49009.30826257358</v>
          </cell>
        </row>
        <row r="96">
          <cell r="AB96">
            <v>87</v>
          </cell>
          <cell r="AC96">
            <v>4.69993237197304</v>
          </cell>
          <cell r="AD96">
            <v>49444</v>
          </cell>
          <cell r="AE96">
            <v>0</v>
          </cell>
          <cell r="AF96">
            <v>49444</v>
          </cell>
          <cell r="AG96">
            <v>4194</v>
          </cell>
          <cell r="AH96">
            <v>53638</v>
          </cell>
          <cell r="AI96">
            <v>0</v>
          </cell>
          <cell r="AJ96">
            <v>0</v>
          </cell>
          <cell r="AK96">
            <v>0</v>
          </cell>
          <cell r="AL96">
            <v>53638</v>
          </cell>
          <cell r="AP96">
            <v>0</v>
          </cell>
          <cell r="AS96">
            <v>0</v>
          </cell>
          <cell r="AT96">
            <v>0</v>
          </cell>
          <cell r="AW96">
            <v>0</v>
          </cell>
          <cell r="AX96">
            <v>9413</v>
          </cell>
          <cell r="AY96">
            <v>0</v>
          </cell>
          <cell r="AZ96">
            <v>0</v>
          </cell>
          <cell r="BA96">
            <v>0</v>
          </cell>
          <cell r="BC96">
            <v>87</v>
          </cell>
          <cell r="BD96">
            <v>85</v>
          </cell>
          <cell r="BE96" t="str">
            <v>EAST LONGMEADOW</v>
          </cell>
          <cell r="BF96">
            <v>49444</v>
          </cell>
          <cell r="BG96">
            <v>40031</v>
          </cell>
          <cell r="BH96">
            <v>9413</v>
          </cell>
          <cell r="BI96">
            <v>0</v>
          </cell>
          <cell r="BJ96">
            <v>0</v>
          </cell>
          <cell r="BK96">
            <v>0</v>
          </cell>
          <cell r="BL96">
            <v>9413</v>
          </cell>
          <cell r="BM96">
            <v>8200.342513131403</v>
          </cell>
        </row>
        <row r="97">
          <cell r="AB97">
            <v>88</v>
          </cell>
          <cell r="AC97">
            <v>11.031688202438312</v>
          </cell>
          <cell r="AD97">
            <v>108651</v>
          </cell>
          <cell r="AE97">
            <v>0</v>
          </cell>
          <cell r="AF97">
            <v>108651</v>
          </cell>
          <cell r="AG97">
            <v>9854</v>
          </cell>
          <cell r="AH97">
            <v>118505</v>
          </cell>
          <cell r="AI97">
            <v>0</v>
          </cell>
          <cell r="AJ97">
            <v>0</v>
          </cell>
          <cell r="AK97">
            <v>0</v>
          </cell>
          <cell r="AL97">
            <v>118505</v>
          </cell>
          <cell r="AP97">
            <v>0</v>
          </cell>
          <cell r="AS97">
            <v>0</v>
          </cell>
          <cell r="AT97">
            <v>0</v>
          </cell>
          <cell r="AW97">
            <v>0</v>
          </cell>
          <cell r="AX97">
            <v>3529</v>
          </cell>
          <cell r="AY97">
            <v>0</v>
          </cell>
          <cell r="AZ97">
            <v>0</v>
          </cell>
          <cell r="BA97">
            <v>0</v>
          </cell>
          <cell r="BC97">
            <v>88</v>
          </cell>
          <cell r="BD97">
            <v>88</v>
          </cell>
          <cell r="BE97" t="str">
            <v>EASTON</v>
          </cell>
          <cell r="BF97">
            <v>108651</v>
          </cell>
          <cell r="BG97">
            <v>105122</v>
          </cell>
          <cell r="BH97">
            <v>3529</v>
          </cell>
          <cell r="BI97">
            <v>166.5</v>
          </cell>
          <cell r="BJ97">
            <v>0</v>
          </cell>
          <cell r="BK97">
            <v>0</v>
          </cell>
          <cell r="BL97">
            <v>3695.5</v>
          </cell>
          <cell r="BM97">
            <v>3219.416313319569</v>
          </cell>
        </row>
        <row r="98">
          <cell r="AB98">
            <v>89</v>
          </cell>
          <cell r="AC98">
            <v>38.57142857142857</v>
          </cell>
          <cell r="AD98">
            <v>817128</v>
          </cell>
          <cell r="AE98">
            <v>68696.86499999998</v>
          </cell>
          <cell r="AF98">
            <v>748431.1350000001</v>
          </cell>
          <cell r="AG98">
            <v>34443</v>
          </cell>
          <cell r="AH98">
            <v>782874.1350000001</v>
          </cell>
          <cell r="AI98">
            <v>0</v>
          </cell>
          <cell r="AJ98">
            <v>0</v>
          </cell>
          <cell r="AK98">
            <v>0</v>
          </cell>
          <cell r="AL98">
            <v>782874.1350000001</v>
          </cell>
          <cell r="AP98">
            <v>0</v>
          </cell>
          <cell r="AS98">
            <v>0</v>
          </cell>
          <cell r="AT98">
            <v>0</v>
          </cell>
          <cell r="AW98">
            <v>0</v>
          </cell>
          <cell r="AX98">
            <v>21726.56649217708</v>
          </cell>
          <cell r="AY98">
            <v>-1.1641532182693481E-10</v>
          </cell>
          <cell r="AZ98">
            <v>0</v>
          </cell>
          <cell r="BA98">
            <v>0</v>
          </cell>
          <cell r="BC98">
            <v>89</v>
          </cell>
          <cell r="BD98">
            <v>89</v>
          </cell>
          <cell r="BE98" t="str">
            <v>EDGARTOWN</v>
          </cell>
          <cell r="BF98">
            <v>748431.135</v>
          </cell>
          <cell r="BG98">
            <v>726704.568507823</v>
          </cell>
          <cell r="BH98">
            <v>21726.566492176964</v>
          </cell>
          <cell r="BI98">
            <v>12845.142126955878</v>
          </cell>
          <cell r="BJ98">
            <v>37465.5</v>
          </cell>
          <cell r="BK98">
            <v>0</v>
          </cell>
          <cell r="BL98">
            <v>72037.20861913284</v>
          </cell>
          <cell r="BM98">
            <v>62756.802758609476</v>
          </cell>
        </row>
        <row r="99">
          <cell r="AB99">
            <v>90</v>
          </cell>
          <cell r="AP99">
            <v>0</v>
          </cell>
          <cell r="AS99">
            <v>0</v>
          </cell>
          <cell r="AT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C99">
            <v>90</v>
          </cell>
          <cell r="BD99">
            <v>90</v>
          </cell>
          <cell r="BE99" t="str">
            <v>EGREMONT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AB100">
            <v>91</v>
          </cell>
          <cell r="AC100">
            <v>20.372941290447592</v>
          </cell>
          <cell r="AD100">
            <v>284442</v>
          </cell>
          <cell r="AE100">
            <v>0</v>
          </cell>
          <cell r="AF100">
            <v>284442</v>
          </cell>
          <cell r="AG100">
            <v>18192</v>
          </cell>
          <cell r="AH100">
            <v>302634</v>
          </cell>
          <cell r="AI100">
            <v>0</v>
          </cell>
          <cell r="AJ100">
            <v>0</v>
          </cell>
          <cell r="AK100">
            <v>0</v>
          </cell>
          <cell r="AL100">
            <v>302634</v>
          </cell>
          <cell r="AP100">
            <v>0</v>
          </cell>
          <cell r="AS100">
            <v>0</v>
          </cell>
          <cell r="AT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C100">
            <v>91</v>
          </cell>
          <cell r="BD100">
            <v>91</v>
          </cell>
          <cell r="BE100" t="str">
            <v>ERVING</v>
          </cell>
          <cell r="BF100">
            <v>284442</v>
          </cell>
          <cell r="BG100">
            <v>295565</v>
          </cell>
          <cell r="BH100">
            <v>0</v>
          </cell>
          <cell r="BI100">
            <v>20880.25</v>
          </cell>
          <cell r="BJ100">
            <v>11596.25</v>
          </cell>
          <cell r="BK100">
            <v>0</v>
          </cell>
          <cell r="BL100">
            <v>32476.5</v>
          </cell>
          <cell r="BM100">
            <v>28292.619104186975</v>
          </cell>
        </row>
        <row r="101">
          <cell r="AB101">
            <v>92</v>
          </cell>
          <cell r="AP101">
            <v>0</v>
          </cell>
          <cell r="AS101">
            <v>0</v>
          </cell>
          <cell r="AT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C101">
            <v>92</v>
          </cell>
          <cell r="BD101">
            <v>92</v>
          </cell>
          <cell r="BE101" t="str">
            <v>ESSEX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AB102">
            <v>93</v>
          </cell>
          <cell r="AC102">
            <v>502.9254140938591</v>
          </cell>
          <cell r="AD102">
            <v>5122021</v>
          </cell>
          <cell r="AE102">
            <v>0</v>
          </cell>
          <cell r="AF102">
            <v>5122021</v>
          </cell>
          <cell r="AG102">
            <v>449109</v>
          </cell>
          <cell r="AH102">
            <v>5571130</v>
          </cell>
          <cell r="AI102">
            <v>0</v>
          </cell>
          <cell r="AJ102">
            <v>0</v>
          </cell>
          <cell r="AK102">
            <v>0</v>
          </cell>
          <cell r="AL102">
            <v>5571130</v>
          </cell>
          <cell r="AP102">
            <v>0</v>
          </cell>
          <cell r="AS102">
            <v>0</v>
          </cell>
          <cell r="AT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C102">
            <v>93</v>
          </cell>
          <cell r="BD102">
            <v>93</v>
          </cell>
          <cell r="BE102" t="str">
            <v>EVERETT</v>
          </cell>
          <cell r="BF102">
            <v>5122021</v>
          </cell>
          <cell r="BG102">
            <v>5208325</v>
          </cell>
          <cell r="BH102">
            <v>0</v>
          </cell>
          <cell r="BI102">
            <v>315794.75</v>
          </cell>
          <cell r="BJ102">
            <v>37542.5</v>
          </cell>
          <cell r="BK102">
            <v>0</v>
          </cell>
          <cell r="BL102">
            <v>353337.25</v>
          </cell>
          <cell r="BM102">
            <v>307817.5366671559</v>
          </cell>
        </row>
        <row r="103">
          <cell r="AB103">
            <v>94</v>
          </cell>
          <cell r="AC103">
            <v>1.2063492063492063</v>
          </cell>
          <cell r="AD103">
            <v>12752</v>
          </cell>
          <cell r="AE103">
            <v>0</v>
          </cell>
          <cell r="AF103">
            <v>12752</v>
          </cell>
          <cell r="AG103">
            <v>1076</v>
          </cell>
          <cell r="AH103">
            <v>13828</v>
          </cell>
          <cell r="AI103">
            <v>0</v>
          </cell>
          <cell r="AJ103">
            <v>0</v>
          </cell>
          <cell r="AK103">
            <v>0</v>
          </cell>
          <cell r="AL103">
            <v>13828</v>
          </cell>
          <cell r="AP103">
            <v>0</v>
          </cell>
          <cell r="AS103">
            <v>0</v>
          </cell>
          <cell r="AT103">
            <v>0</v>
          </cell>
          <cell r="AW103">
            <v>0</v>
          </cell>
          <cell r="AX103">
            <v>2357</v>
          </cell>
          <cell r="AY103">
            <v>0</v>
          </cell>
          <cell r="AZ103">
            <v>0</v>
          </cell>
          <cell r="BA103">
            <v>0</v>
          </cell>
          <cell r="BC103">
            <v>94</v>
          </cell>
          <cell r="BD103">
            <v>94</v>
          </cell>
          <cell r="BE103" t="str">
            <v>FAIRHAVEN</v>
          </cell>
          <cell r="BF103">
            <v>12752</v>
          </cell>
          <cell r="BG103">
            <v>10395</v>
          </cell>
          <cell r="BH103">
            <v>2357</v>
          </cell>
          <cell r="BI103">
            <v>157.25</v>
          </cell>
          <cell r="BJ103">
            <v>88.25</v>
          </cell>
          <cell r="BK103">
            <v>0</v>
          </cell>
          <cell r="BL103">
            <v>2602.5</v>
          </cell>
          <cell r="BM103">
            <v>2267.225261916974</v>
          </cell>
        </row>
        <row r="104">
          <cell r="AB104">
            <v>95</v>
          </cell>
          <cell r="AC104">
            <v>716.470292374706</v>
          </cell>
          <cell r="AD104">
            <v>7051345</v>
          </cell>
          <cell r="AE104">
            <v>0</v>
          </cell>
          <cell r="AF104">
            <v>7051345</v>
          </cell>
          <cell r="AG104">
            <v>639804</v>
          </cell>
          <cell r="AH104">
            <v>7691149</v>
          </cell>
          <cell r="AI104">
            <v>0</v>
          </cell>
          <cell r="AJ104">
            <v>0</v>
          </cell>
          <cell r="AK104">
            <v>0</v>
          </cell>
          <cell r="AL104">
            <v>7691149</v>
          </cell>
          <cell r="AP104">
            <v>0</v>
          </cell>
          <cell r="AS104">
            <v>0</v>
          </cell>
          <cell r="AT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C104">
            <v>95</v>
          </cell>
          <cell r="BD104">
            <v>95</v>
          </cell>
          <cell r="BE104" t="str">
            <v>FALL RIVER</v>
          </cell>
          <cell r="BF104">
            <v>7051345</v>
          </cell>
          <cell r="BG104">
            <v>7382478</v>
          </cell>
          <cell r="BH104">
            <v>0</v>
          </cell>
          <cell r="BI104">
            <v>141592</v>
          </cell>
          <cell r="BJ104">
            <v>91986.75</v>
          </cell>
          <cell r="BK104">
            <v>0</v>
          </cell>
          <cell r="BL104">
            <v>233578.75</v>
          </cell>
          <cell r="BM104">
            <v>203487.2786347702</v>
          </cell>
        </row>
        <row r="105">
          <cell r="AB105">
            <v>96</v>
          </cell>
          <cell r="AC105">
            <v>91.03052503052503</v>
          </cell>
          <cell r="AD105">
            <v>1271134</v>
          </cell>
          <cell r="AE105">
            <v>0</v>
          </cell>
          <cell r="AF105">
            <v>1271134</v>
          </cell>
          <cell r="AG105">
            <v>81292</v>
          </cell>
          <cell r="AH105">
            <v>1352426</v>
          </cell>
          <cell r="AI105">
            <v>0</v>
          </cell>
          <cell r="AJ105">
            <v>0</v>
          </cell>
          <cell r="AK105">
            <v>0</v>
          </cell>
          <cell r="AL105">
            <v>1352426</v>
          </cell>
          <cell r="AP105">
            <v>0</v>
          </cell>
          <cell r="AS105">
            <v>0</v>
          </cell>
          <cell r="AT105">
            <v>0</v>
          </cell>
          <cell r="AW105">
            <v>0</v>
          </cell>
          <cell r="AX105">
            <v>255480</v>
          </cell>
          <cell r="AY105">
            <v>0</v>
          </cell>
          <cell r="AZ105">
            <v>0</v>
          </cell>
          <cell r="BA105">
            <v>0</v>
          </cell>
          <cell r="BC105">
            <v>96</v>
          </cell>
          <cell r="BD105">
            <v>96</v>
          </cell>
          <cell r="BE105" t="str">
            <v>FALMOUTH</v>
          </cell>
          <cell r="BF105">
            <v>1271134</v>
          </cell>
          <cell r="BG105">
            <v>1015654</v>
          </cell>
          <cell r="BH105">
            <v>255480</v>
          </cell>
          <cell r="BI105">
            <v>89683.5</v>
          </cell>
          <cell r="BJ105">
            <v>0</v>
          </cell>
          <cell r="BK105">
            <v>0</v>
          </cell>
          <cell r="BL105">
            <v>345163.5</v>
          </cell>
          <cell r="BM105">
            <v>300696.79411784036</v>
          </cell>
        </row>
        <row r="106">
          <cell r="AB106">
            <v>97</v>
          </cell>
          <cell r="AC106">
            <v>197.27504091191236</v>
          </cell>
          <cell r="AD106">
            <v>2111054</v>
          </cell>
          <cell r="AE106">
            <v>0</v>
          </cell>
          <cell r="AF106">
            <v>2111054</v>
          </cell>
          <cell r="AG106">
            <v>176169</v>
          </cell>
          <cell r="AH106">
            <v>2287223</v>
          </cell>
          <cell r="AI106">
            <v>0</v>
          </cell>
          <cell r="AJ106">
            <v>0</v>
          </cell>
          <cell r="AK106">
            <v>0</v>
          </cell>
          <cell r="AL106">
            <v>2287223</v>
          </cell>
          <cell r="AP106">
            <v>0</v>
          </cell>
          <cell r="AS106">
            <v>0</v>
          </cell>
          <cell r="AT106">
            <v>0</v>
          </cell>
          <cell r="AW106">
            <v>0</v>
          </cell>
          <cell r="AX106">
            <v>213542</v>
          </cell>
          <cell r="AY106">
            <v>0</v>
          </cell>
          <cell r="AZ106">
            <v>0</v>
          </cell>
          <cell r="BA106">
            <v>0</v>
          </cell>
          <cell r="BC106">
            <v>97</v>
          </cell>
          <cell r="BD106">
            <v>97</v>
          </cell>
          <cell r="BE106" t="str">
            <v>FITCHBURG</v>
          </cell>
          <cell r="BF106">
            <v>2111054</v>
          </cell>
          <cell r="BG106">
            <v>1897512</v>
          </cell>
          <cell r="BH106">
            <v>213542</v>
          </cell>
          <cell r="BI106">
            <v>0</v>
          </cell>
          <cell r="BJ106">
            <v>46075.75</v>
          </cell>
          <cell r="BK106">
            <v>0</v>
          </cell>
          <cell r="BL106">
            <v>259617.75</v>
          </cell>
          <cell r="BM106">
            <v>226171.72766264956</v>
          </cell>
        </row>
        <row r="107">
          <cell r="AB107">
            <v>98</v>
          </cell>
          <cell r="AC107">
            <v>3.3478260869565215</v>
          </cell>
          <cell r="AD107">
            <v>44485</v>
          </cell>
          <cell r="AE107">
            <v>0</v>
          </cell>
          <cell r="AF107">
            <v>44485</v>
          </cell>
          <cell r="AG107">
            <v>2989</v>
          </cell>
          <cell r="AH107">
            <v>47474</v>
          </cell>
          <cell r="AI107">
            <v>0</v>
          </cell>
          <cell r="AJ107">
            <v>0</v>
          </cell>
          <cell r="AK107">
            <v>0</v>
          </cell>
          <cell r="AL107">
            <v>47474</v>
          </cell>
          <cell r="AP107">
            <v>0</v>
          </cell>
          <cell r="AS107">
            <v>0</v>
          </cell>
          <cell r="AT107">
            <v>0</v>
          </cell>
          <cell r="AW107">
            <v>0</v>
          </cell>
          <cell r="AX107">
            <v>7975</v>
          </cell>
          <cell r="AY107">
            <v>0</v>
          </cell>
          <cell r="AZ107">
            <v>0</v>
          </cell>
          <cell r="BA107">
            <v>0</v>
          </cell>
          <cell r="BC107">
            <v>98</v>
          </cell>
          <cell r="BD107">
            <v>98</v>
          </cell>
          <cell r="BE107" t="str">
            <v>FLORIDA</v>
          </cell>
          <cell r="BF107">
            <v>44485</v>
          </cell>
          <cell r="BG107">
            <v>36510</v>
          </cell>
          <cell r="BH107">
            <v>7975</v>
          </cell>
          <cell r="BI107">
            <v>0</v>
          </cell>
          <cell r="BJ107">
            <v>195.5</v>
          </cell>
          <cell r="BK107">
            <v>0</v>
          </cell>
          <cell r="BL107">
            <v>8170.5</v>
          </cell>
          <cell r="BM107">
            <v>7117.911240150869</v>
          </cell>
        </row>
        <row r="108">
          <cell r="AB108">
            <v>99</v>
          </cell>
          <cell r="AC108">
            <v>114.8086522462562</v>
          </cell>
          <cell r="AD108">
            <v>1331096</v>
          </cell>
          <cell r="AE108">
            <v>0</v>
          </cell>
          <cell r="AF108">
            <v>1331096</v>
          </cell>
          <cell r="AG108">
            <v>102518</v>
          </cell>
          <cell r="AH108">
            <v>1433614</v>
          </cell>
          <cell r="AI108">
            <v>0</v>
          </cell>
          <cell r="AJ108">
            <v>0</v>
          </cell>
          <cell r="AK108">
            <v>0</v>
          </cell>
          <cell r="AL108">
            <v>1433614</v>
          </cell>
          <cell r="AP108">
            <v>0</v>
          </cell>
          <cell r="AS108">
            <v>0</v>
          </cell>
          <cell r="AT108">
            <v>0</v>
          </cell>
          <cell r="AW108">
            <v>0</v>
          </cell>
          <cell r="AX108">
            <v>90016</v>
          </cell>
          <cell r="AY108">
            <v>0</v>
          </cell>
          <cell r="AZ108">
            <v>0</v>
          </cell>
          <cell r="BA108">
            <v>0</v>
          </cell>
          <cell r="BC108">
            <v>99</v>
          </cell>
          <cell r="BD108">
            <v>99</v>
          </cell>
          <cell r="BE108" t="str">
            <v>FOXBOROUGH</v>
          </cell>
          <cell r="BF108">
            <v>1331096</v>
          </cell>
          <cell r="BG108">
            <v>1241080</v>
          </cell>
          <cell r="BH108">
            <v>90016</v>
          </cell>
          <cell r="BI108">
            <v>0</v>
          </cell>
          <cell r="BJ108">
            <v>17315</v>
          </cell>
          <cell r="BK108">
            <v>0</v>
          </cell>
          <cell r="BL108">
            <v>107331</v>
          </cell>
          <cell r="BM108">
            <v>93503.7673724537</v>
          </cell>
        </row>
        <row r="109">
          <cell r="AB109">
            <v>100</v>
          </cell>
          <cell r="AC109">
            <v>215.44413853820166</v>
          </cell>
          <cell r="AD109">
            <v>2680246</v>
          </cell>
          <cell r="AE109">
            <v>0</v>
          </cell>
          <cell r="AF109">
            <v>2680246</v>
          </cell>
          <cell r="AG109">
            <v>192392</v>
          </cell>
          <cell r="AH109">
            <v>2872638</v>
          </cell>
          <cell r="AI109">
            <v>0</v>
          </cell>
          <cell r="AJ109">
            <v>0</v>
          </cell>
          <cell r="AK109">
            <v>0</v>
          </cell>
          <cell r="AL109">
            <v>2872638</v>
          </cell>
          <cell r="AP109">
            <v>0</v>
          </cell>
          <cell r="AS109">
            <v>0</v>
          </cell>
          <cell r="AT109">
            <v>0</v>
          </cell>
          <cell r="AW109">
            <v>0</v>
          </cell>
          <cell r="AX109">
            <v>160043</v>
          </cell>
          <cell r="AY109">
            <v>0</v>
          </cell>
          <cell r="AZ109">
            <v>0</v>
          </cell>
          <cell r="BA109">
            <v>0</v>
          </cell>
          <cell r="BC109">
            <v>100</v>
          </cell>
          <cell r="BD109">
            <v>100</v>
          </cell>
          <cell r="BE109" t="str">
            <v>FRAMINGHAM</v>
          </cell>
          <cell r="BF109">
            <v>2680246</v>
          </cell>
          <cell r="BG109">
            <v>2520203</v>
          </cell>
          <cell r="BH109">
            <v>160043</v>
          </cell>
          <cell r="BI109">
            <v>149622.5</v>
          </cell>
          <cell r="BJ109">
            <v>45121.25</v>
          </cell>
          <cell r="BK109">
            <v>0</v>
          </cell>
          <cell r="BL109">
            <v>354786.75</v>
          </cell>
          <cell r="BM109">
            <v>309080.300554629</v>
          </cell>
        </row>
        <row r="110">
          <cell r="AB110">
            <v>101</v>
          </cell>
          <cell r="AC110">
            <v>412.05767293193895</v>
          </cell>
          <cell r="AD110">
            <v>3657079</v>
          </cell>
          <cell r="AE110">
            <v>0</v>
          </cell>
          <cell r="AF110">
            <v>3657079</v>
          </cell>
          <cell r="AG110">
            <v>367971</v>
          </cell>
          <cell r="AH110">
            <v>4025050</v>
          </cell>
          <cell r="AI110">
            <v>0</v>
          </cell>
          <cell r="AJ110">
            <v>0</v>
          </cell>
          <cell r="AK110">
            <v>0</v>
          </cell>
          <cell r="AL110">
            <v>4025050</v>
          </cell>
          <cell r="AP110">
            <v>0</v>
          </cell>
          <cell r="AS110">
            <v>0</v>
          </cell>
          <cell r="AT110">
            <v>0</v>
          </cell>
          <cell r="AW110">
            <v>0</v>
          </cell>
          <cell r="AX110">
            <v>131087</v>
          </cell>
          <cell r="AY110">
            <v>0</v>
          </cell>
          <cell r="AZ110">
            <v>0</v>
          </cell>
          <cell r="BA110">
            <v>0</v>
          </cell>
          <cell r="BC110">
            <v>101</v>
          </cell>
          <cell r="BD110">
            <v>101</v>
          </cell>
          <cell r="BE110" t="str">
            <v>FRANKLIN</v>
          </cell>
          <cell r="BF110">
            <v>3657079</v>
          </cell>
          <cell r="BG110">
            <v>3525992</v>
          </cell>
          <cell r="BH110">
            <v>131087</v>
          </cell>
          <cell r="BI110">
            <v>31763</v>
          </cell>
          <cell r="BJ110">
            <v>73679</v>
          </cell>
          <cell r="BK110">
            <v>0</v>
          </cell>
          <cell r="BL110">
            <v>236529</v>
          </cell>
          <cell r="BM110">
            <v>206057.45397731412</v>
          </cell>
        </row>
        <row r="111">
          <cell r="AB111">
            <v>102</v>
          </cell>
          <cell r="AP111">
            <v>0</v>
          </cell>
          <cell r="AS111">
            <v>0</v>
          </cell>
          <cell r="AT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C111">
            <v>102</v>
          </cell>
          <cell r="BD111">
            <v>102</v>
          </cell>
          <cell r="BE111" t="str">
            <v>FREETOWN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</row>
        <row r="112">
          <cell r="AB112">
            <v>103</v>
          </cell>
          <cell r="AC112">
            <v>16.536312849162012</v>
          </cell>
          <cell r="AD112">
            <v>168936</v>
          </cell>
          <cell r="AE112">
            <v>0</v>
          </cell>
          <cell r="AF112">
            <v>168936</v>
          </cell>
          <cell r="AG112">
            <v>14766</v>
          </cell>
          <cell r="AH112">
            <v>183702</v>
          </cell>
          <cell r="AI112">
            <v>0</v>
          </cell>
          <cell r="AJ112">
            <v>0</v>
          </cell>
          <cell r="AK112">
            <v>0</v>
          </cell>
          <cell r="AL112">
            <v>183702</v>
          </cell>
          <cell r="AP112">
            <v>0</v>
          </cell>
          <cell r="AS112">
            <v>0</v>
          </cell>
          <cell r="AT112">
            <v>0</v>
          </cell>
          <cell r="AW112">
            <v>0</v>
          </cell>
          <cell r="AX112">
            <v>8392</v>
          </cell>
          <cell r="AY112">
            <v>0</v>
          </cell>
          <cell r="AZ112">
            <v>0</v>
          </cell>
          <cell r="BA112">
            <v>0</v>
          </cell>
          <cell r="BC112">
            <v>103</v>
          </cell>
          <cell r="BD112">
            <v>103</v>
          </cell>
          <cell r="BE112" t="str">
            <v>GARDNER</v>
          </cell>
          <cell r="BF112">
            <v>168936</v>
          </cell>
          <cell r="BG112">
            <v>160544</v>
          </cell>
          <cell r="BH112">
            <v>8392</v>
          </cell>
          <cell r="BI112">
            <v>0</v>
          </cell>
          <cell r="BJ112">
            <v>2985</v>
          </cell>
          <cell r="BK112">
            <v>0</v>
          </cell>
          <cell r="BL112">
            <v>11377</v>
          </cell>
          <cell r="BM112">
            <v>9911.324420683733</v>
          </cell>
        </row>
        <row r="113">
          <cell r="AB113">
            <v>104</v>
          </cell>
          <cell r="AP113">
            <v>0</v>
          </cell>
          <cell r="AS113">
            <v>0</v>
          </cell>
          <cell r="AT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C113">
            <v>104</v>
          </cell>
          <cell r="BD113">
            <v>104</v>
          </cell>
          <cell r="BE113" t="str">
            <v>GAY HEAD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</row>
        <row r="114">
          <cell r="AB114">
            <v>105</v>
          </cell>
          <cell r="AC114">
            <v>4.000000000000001</v>
          </cell>
          <cell r="AD114">
            <v>32589</v>
          </cell>
          <cell r="AE114">
            <v>0</v>
          </cell>
          <cell r="AF114">
            <v>32589</v>
          </cell>
          <cell r="AG114">
            <v>3573</v>
          </cell>
          <cell r="AH114">
            <v>36162</v>
          </cell>
          <cell r="AI114">
            <v>0</v>
          </cell>
          <cell r="AJ114">
            <v>0</v>
          </cell>
          <cell r="AK114">
            <v>0</v>
          </cell>
          <cell r="AL114">
            <v>36162</v>
          </cell>
          <cell r="AP114">
            <v>0</v>
          </cell>
          <cell r="AS114">
            <v>0</v>
          </cell>
          <cell r="AT114">
            <v>0</v>
          </cell>
          <cell r="AW114">
            <v>0</v>
          </cell>
          <cell r="AX114">
            <v>1577</v>
          </cell>
          <cell r="AY114">
            <v>0</v>
          </cell>
          <cell r="AZ114">
            <v>0</v>
          </cell>
          <cell r="BA114">
            <v>0</v>
          </cell>
          <cell r="BC114">
            <v>105</v>
          </cell>
          <cell r="BD114">
            <v>105</v>
          </cell>
          <cell r="BE114" t="str">
            <v>GEORGETOWN</v>
          </cell>
          <cell r="BF114">
            <v>32589</v>
          </cell>
          <cell r="BG114">
            <v>31012</v>
          </cell>
          <cell r="BH114">
            <v>1577</v>
          </cell>
          <cell r="BI114">
            <v>0</v>
          </cell>
          <cell r="BJ114">
            <v>8610</v>
          </cell>
          <cell r="BK114">
            <v>0</v>
          </cell>
          <cell r="BL114">
            <v>10187</v>
          </cell>
          <cell r="BM114">
            <v>8874.629680364347</v>
          </cell>
        </row>
        <row r="115">
          <cell r="AB115">
            <v>106</v>
          </cell>
          <cell r="AP115">
            <v>0</v>
          </cell>
          <cell r="AS115">
            <v>0</v>
          </cell>
          <cell r="AT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C115">
            <v>106</v>
          </cell>
          <cell r="BD115">
            <v>106</v>
          </cell>
          <cell r="BE115" t="str">
            <v>GILL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</row>
        <row r="116">
          <cell r="AB116">
            <v>107</v>
          </cell>
          <cell r="AC116">
            <v>176.05839416058396</v>
          </cell>
          <cell r="AD116">
            <v>1937349</v>
          </cell>
          <cell r="AE116">
            <v>0</v>
          </cell>
          <cell r="AF116">
            <v>1937349</v>
          </cell>
          <cell r="AG116">
            <v>157221</v>
          </cell>
          <cell r="AH116">
            <v>2094570</v>
          </cell>
          <cell r="AI116">
            <v>0</v>
          </cell>
          <cell r="AJ116">
            <v>0</v>
          </cell>
          <cell r="AK116">
            <v>0</v>
          </cell>
          <cell r="AL116">
            <v>2094570</v>
          </cell>
          <cell r="AP116">
            <v>0</v>
          </cell>
          <cell r="AS116">
            <v>0</v>
          </cell>
          <cell r="AT116">
            <v>0</v>
          </cell>
          <cell r="AW116">
            <v>0</v>
          </cell>
          <cell r="AX116">
            <v>555139</v>
          </cell>
          <cell r="AY116">
            <v>0</v>
          </cell>
          <cell r="AZ116">
            <v>0</v>
          </cell>
          <cell r="BA116">
            <v>0</v>
          </cell>
          <cell r="BC116">
            <v>107</v>
          </cell>
          <cell r="BD116">
            <v>107</v>
          </cell>
          <cell r="BE116" t="str">
            <v>GLOUCESTER</v>
          </cell>
          <cell r="BF116">
            <v>1937349</v>
          </cell>
          <cell r="BG116">
            <v>1382210</v>
          </cell>
          <cell r="BH116">
            <v>555139</v>
          </cell>
          <cell r="BI116">
            <v>151981.5</v>
          </cell>
          <cell r="BJ116">
            <v>193571</v>
          </cell>
          <cell r="BK116">
            <v>0</v>
          </cell>
          <cell r="BL116">
            <v>900691.5</v>
          </cell>
          <cell r="BM116">
            <v>784657.261092754</v>
          </cell>
        </row>
        <row r="117">
          <cell r="AB117">
            <v>108</v>
          </cell>
          <cell r="AP117">
            <v>0</v>
          </cell>
          <cell r="AS117">
            <v>0</v>
          </cell>
          <cell r="AT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C117">
            <v>108</v>
          </cell>
          <cell r="BD117">
            <v>108</v>
          </cell>
          <cell r="BE117" t="str">
            <v>GOSHEN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</row>
        <row r="118">
          <cell r="AB118">
            <v>109</v>
          </cell>
          <cell r="AP118">
            <v>0</v>
          </cell>
          <cell r="AS118">
            <v>0</v>
          </cell>
          <cell r="AT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C118">
            <v>109</v>
          </cell>
          <cell r="BD118">
            <v>109</v>
          </cell>
          <cell r="BE118" t="str">
            <v>GOSNOLD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</row>
        <row r="119">
          <cell r="AB119">
            <v>110</v>
          </cell>
          <cell r="AC119">
            <v>53.16500581766318</v>
          </cell>
          <cell r="AD119">
            <v>488987</v>
          </cell>
          <cell r="AE119">
            <v>0</v>
          </cell>
          <cell r="AF119">
            <v>488987</v>
          </cell>
          <cell r="AG119">
            <v>47478</v>
          </cell>
          <cell r="AH119">
            <v>536465</v>
          </cell>
          <cell r="AI119">
            <v>0</v>
          </cell>
          <cell r="AJ119">
            <v>0</v>
          </cell>
          <cell r="AK119">
            <v>0</v>
          </cell>
          <cell r="AL119">
            <v>536465</v>
          </cell>
          <cell r="AP119">
            <v>0</v>
          </cell>
          <cell r="AS119">
            <v>0</v>
          </cell>
          <cell r="AT119">
            <v>0</v>
          </cell>
          <cell r="AW119">
            <v>0</v>
          </cell>
          <cell r="AX119">
            <v>41799</v>
          </cell>
          <cell r="AY119">
            <v>0</v>
          </cell>
          <cell r="AZ119">
            <v>0</v>
          </cell>
          <cell r="BA119">
            <v>0</v>
          </cell>
          <cell r="BC119">
            <v>110</v>
          </cell>
          <cell r="BD119">
            <v>110</v>
          </cell>
          <cell r="BE119" t="str">
            <v>GRAFTON</v>
          </cell>
          <cell r="BF119">
            <v>488987</v>
          </cell>
          <cell r="BG119">
            <v>447188</v>
          </cell>
          <cell r="BH119">
            <v>41799</v>
          </cell>
          <cell r="BI119">
            <v>22137.5</v>
          </cell>
          <cell r="BJ119">
            <v>23306</v>
          </cell>
          <cell r="BK119">
            <v>0</v>
          </cell>
          <cell r="BL119">
            <v>87242.5</v>
          </cell>
          <cell r="BM119">
            <v>76003.22763219659</v>
          </cell>
        </row>
        <row r="120">
          <cell r="AB120">
            <v>111</v>
          </cell>
          <cell r="AC120">
            <v>14.284519790545266</v>
          </cell>
          <cell r="AD120">
            <v>136509</v>
          </cell>
          <cell r="AE120">
            <v>0</v>
          </cell>
          <cell r="AF120">
            <v>136509</v>
          </cell>
          <cell r="AG120">
            <v>12762</v>
          </cell>
          <cell r="AH120">
            <v>149271</v>
          </cell>
          <cell r="AI120">
            <v>0</v>
          </cell>
          <cell r="AJ120">
            <v>0</v>
          </cell>
          <cell r="AK120">
            <v>0</v>
          </cell>
          <cell r="AL120">
            <v>149271</v>
          </cell>
          <cell r="AP120">
            <v>0</v>
          </cell>
          <cell r="AS120">
            <v>0</v>
          </cell>
          <cell r="AT120">
            <v>0</v>
          </cell>
          <cell r="AW120">
            <v>0</v>
          </cell>
          <cell r="AX120">
            <v>22956</v>
          </cell>
          <cell r="AY120">
            <v>0</v>
          </cell>
          <cell r="AZ120">
            <v>0</v>
          </cell>
          <cell r="BA120">
            <v>0</v>
          </cell>
          <cell r="BC120">
            <v>111</v>
          </cell>
          <cell r="BD120">
            <v>111</v>
          </cell>
          <cell r="BE120" t="str">
            <v>GRANBY</v>
          </cell>
          <cell r="BF120">
            <v>136509</v>
          </cell>
          <cell r="BG120">
            <v>113553</v>
          </cell>
          <cell r="BH120">
            <v>22956</v>
          </cell>
          <cell r="BI120">
            <v>1574.75</v>
          </cell>
          <cell r="BJ120">
            <v>0</v>
          </cell>
          <cell r="BK120">
            <v>0</v>
          </cell>
          <cell r="BL120">
            <v>24530.75</v>
          </cell>
          <cell r="BM120">
            <v>21370.50378242836</v>
          </cell>
        </row>
        <row r="121">
          <cell r="AB121">
            <v>112</v>
          </cell>
          <cell r="AP121">
            <v>0</v>
          </cell>
          <cell r="AS121">
            <v>0</v>
          </cell>
          <cell r="AT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C121">
            <v>112</v>
          </cell>
          <cell r="BD121">
            <v>112</v>
          </cell>
          <cell r="BE121" t="str">
            <v>GRANVILLE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</row>
        <row r="122">
          <cell r="AB122">
            <v>113</v>
          </cell>
          <cell r="AP122">
            <v>0</v>
          </cell>
          <cell r="AS122">
            <v>0</v>
          </cell>
          <cell r="AT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C122">
            <v>113</v>
          </cell>
          <cell r="BD122">
            <v>113</v>
          </cell>
          <cell r="BE122" t="str">
            <v>GREAT BARRINGTON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</row>
        <row r="123">
          <cell r="AB123">
            <v>114</v>
          </cell>
          <cell r="AC123">
            <v>113.36726795524368</v>
          </cell>
          <cell r="AD123">
            <v>1258674</v>
          </cell>
          <cell r="AE123">
            <v>0</v>
          </cell>
          <cell r="AF123">
            <v>1258674</v>
          </cell>
          <cell r="AG123">
            <v>101241</v>
          </cell>
          <cell r="AH123">
            <v>1359915</v>
          </cell>
          <cell r="AI123">
            <v>0</v>
          </cell>
          <cell r="AJ123">
            <v>0</v>
          </cell>
          <cell r="AK123">
            <v>0</v>
          </cell>
          <cell r="AL123">
            <v>1359915</v>
          </cell>
          <cell r="AP123">
            <v>0</v>
          </cell>
          <cell r="AS123">
            <v>0</v>
          </cell>
          <cell r="AT123">
            <v>0</v>
          </cell>
          <cell r="AW123">
            <v>0</v>
          </cell>
          <cell r="AX123">
            <v>100837</v>
          </cell>
          <cell r="AY123">
            <v>0</v>
          </cell>
          <cell r="AZ123">
            <v>0</v>
          </cell>
          <cell r="BA123">
            <v>0</v>
          </cell>
          <cell r="BC123">
            <v>114</v>
          </cell>
          <cell r="BD123">
            <v>114</v>
          </cell>
          <cell r="BE123" t="str">
            <v>GREENFIELD</v>
          </cell>
          <cell r="BF123">
            <v>1258674</v>
          </cell>
          <cell r="BG123">
            <v>1157837</v>
          </cell>
          <cell r="BH123">
            <v>100837</v>
          </cell>
          <cell r="BI123">
            <v>18659.5</v>
          </cell>
          <cell r="BJ123">
            <v>27938.5</v>
          </cell>
          <cell r="BK123">
            <v>0</v>
          </cell>
          <cell r="BL123">
            <v>147435</v>
          </cell>
          <cell r="BM123">
            <v>128441.25129326766</v>
          </cell>
        </row>
        <row r="124">
          <cell r="AB124">
            <v>115</v>
          </cell>
          <cell r="AP124">
            <v>0</v>
          </cell>
          <cell r="AS124">
            <v>0</v>
          </cell>
          <cell r="AT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C124">
            <v>115</v>
          </cell>
          <cell r="BD124">
            <v>115</v>
          </cell>
          <cell r="BE124" t="str">
            <v>GROTON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</row>
        <row r="125">
          <cell r="AB125">
            <v>116</v>
          </cell>
          <cell r="AP125">
            <v>0</v>
          </cell>
          <cell r="AS125">
            <v>0</v>
          </cell>
          <cell r="AT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C125">
            <v>116</v>
          </cell>
          <cell r="BD125">
            <v>116</v>
          </cell>
          <cell r="BE125" t="str">
            <v>GROVELAND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</row>
        <row r="126">
          <cell r="AB126">
            <v>117</v>
          </cell>
          <cell r="AC126">
            <v>20.556120512847315</v>
          </cell>
          <cell r="AD126">
            <v>214969</v>
          </cell>
          <cell r="AE126">
            <v>0</v>
          </cell>
          <cell r="AF126">
            <v>214969</v>
          </cell>
          <cell r="AG126">
            <v>18363</v>
          </cell>
          <cell r="AH126">
            <v>233332</v>
          </cell>
          <cell r="AI126">
            <v>0</v>
          </cell>
          <cell r="AJ126">
            <v>0</v>
          </cell>
          <cell r="AK126">
            <v>0</v>
          </cell>
          <cell r="AL126">
            <v>233332</v>
          </cell>
          <cell r="AP126">
            <v>0</v>
          </cell>
          <cell r="AS126">
            <v>0</v>
          </cell>
          <cell r="AT126">
            <v>0</v>
          </cell>
          <cell r="AW126">
            <v>0</v>
          </cell>
          <cell r="AX126">
            <v>27825</v>
          </cell>
          <cell r="AY126">
            <v>0</v>
          </cell>
          <cell r="AZ126">
            <v>0</v>
          </cell>
          <cell r="BA126">
            <v>0</v>
          </cell>
          <cell r="BC126">
            <v>117</v>
          </cell>
          <cell r="BD126">
            <v>117</v>
          </cell>
          <cell r="BE126" t="str">
            <v>HADLEY</v>
          </cell>
          <cell r="BF126">
            <v>214969</v>
          </cell>
          <cell r="BG126">
            <v>187144</v>
          </cell>
          <cell r="BH126">
            <v>27825</v>
          </cell>
          <cell r="BI126">
            <v>0</v>
          </cell>
          <cell r="BJ126">
            <v>0</v>
          </cell>
          <cell r="BK126">
            <v>0</v>
          </cell>
          <cell r="BL126">
            <v>27825</v>
          </cell>
          <cell r="BM126">
            <v>24240.362310409146</v>
          </cell>
        </row>
        <row r="127">
          <cell r="AB127">
            <v>118</v>
          </cell>
          <cell r="AP127">
            <v>0</v>
          </cell>
          <cell r="AS127">
            <v>0</v>
          </cell>
          <cell r="AT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C127">
            <v>118</v>
          </cell>
          <cell r="BD127">
            <v>118</v>
          </cell>
          <cell r="BE127" t="str">
            <v>HALIFAX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</row>
        <row r="128">
          <cell r="AB128">
            <v>119</v>
          </cell>
          <cell r="AP128">
            <v>0</v>
          </cell>
          <cell r="AS128">
            <v>0</v>
          </cell>
          <cell r="AT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C128">
            <v>119</v>
          </cell>
          <cell r="BD128">
            <v>119</v>
          </cell>
          <cell r="BE128" t="str">
            <v>HAMILTON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</row>
        <row r="129">
          <cell r="AB129">
            <v>120</v>
          </cell>
          <cell r="AP129">
            <v>0</v>
          </cell>
          <cell r="AS129">
            <v>0</v>
          </cell>
          <cell r="AT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C129">
            <v>120</v>
          </cell>
          <cell r="BD129">
            <v>120</v>
          </cell>
          <cell r="BE129" t="str">
            <v>HAMPDEN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</row>
        <row r="130">
          <cell r="AB130">
            <v>121</v>
          </cell>
          <cell r="AC130">
            <v>3.3478260869565215</v>
          </cell>
          <cell r="AD130">
            <v>38724</v>
          </cell>
          <cell r="AE130">
            <v>0</v>
          </cell>
          <cell r="AF130">
            <v>38724</v>
          </cell>
          <cell r="AG130">
            <v>2989</v>
          </cell>
          <cell r="AH130">
            <v>41713</v>
          </cell>
          <cell r="AI130">
            <v>0</v>
          </cell>
          <cell r="AJ130">
            <v>0</v>
          </cell>
          <cell r="AK130">
            <v>0</v>
          </cell>
          <cell r="AL130">
            <v>41713</v>
          </cell>
          <cell r="AP130">
            <v>0</v>
          </cell>
          <cell r="AS130">
            <v>0</v>
          </cell>
          <cell r="AT130">
            <v>0</v>
          </cell>
          <cell r="AW130">
            <v>0</v>
          </cell>
          <cell r="AX130">
            <v>7272</v>
          </cell>
          <cell r="AY130">
            <v>0</v>
          </cell>
          <cell r="AZ130">
            <v>0</v>
          </cell>
          <cell r="BA130">
            <v>0</v>
          </cell>
          <cell r="BC130">
            <v>121</v>
          </cell>
          <cell r="BD130">
            <v>121</v>
          </cell>
          <cell r="BE130" t="str">
            <v>HANCOCK</v>
          </cell>
          <cell r="BF130">
            <v>38724</v>
          </cell>
          <cell r="BG130">
            <v>31452</v>
          </cell>
          <cell r="BH130">
            <v>7272</v>
          </cell>
          <cell r="BI130">
            <v>5412</v>
          </cell>
          <cell r="BJ130">
            <v>2451</v>
          </cell>
          <cell r="BK130">
            <v>0</v>
          </cell>
          <cell r="BL130">
            <v>15135</v>
          </cell>
          <cell r="BM130">
            <v>13185.188987171337</v>
          </cell>
        </row>
        <row r="131">
          <cell r="AB131">
            <v>122</v>
          </cell>
          <cell r="AC131">
            <v>30.055658627087208</v>
          </cell>
          <cell r="AD131">
            <v>292591</v>
          </cell>
          <cell r="AE131">
            <v>0</v>
          </cell>
          <cell r="AF131">
            <v>292591</v>
          </cell>
          <cell r="AG131">
            <v>26845</v>
          </cell>
          <cell r="AH131">
            <v>319436</v>
          </cell>
          <cell r="AI131">
            <v>0</v>
          </cell>
          <cell r="AJ131">
            <v>0</v>
          </cell>
          <cell r="AK131">
            <v>0</v>
          </cell>
          <cell r="AL131">
            <v>319436</v>
          </cell>
          <cell r="AP131">
            <v>0</v>
          </cell>
          <cell r="AS131">
            <v>0</v>
          </cell>
          <cell r="AT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C131">
            <v>122</v>
          </cell>
          <cell r="BD131">
            <v>122</v>
          </cell>
          <cell r="BE131" t="str">
            <v>HANOVER</v>
          </cell>
          <cell r="BF131">
            <v>292591</v>
          </cell>
          <cell r="BG131">
            <v>294960</v>
          </cell>
          <cell r="BH131">
            <v>0</v>
          </cell>
          <cell r="BI131">
            <v>0</v>
          </cell>
          <cell r="BJ131">
            <v>6103.25</v>
          </cell>
          <cell r="BK131">
            <v>0</v>
          </cell>
          <cell r="BL131">
            <v>6103.25</v>
          </cell>
          <cell r="BM131">
            <v>5316.980818364946</v>
          </cell>
        </row>
        <row r="132">
          <cell r="AB132">
            <v>123</v>
          </cell>
          <cell r="AP132">
            <v>0</v>
          </cell>
          <cell r="AS132">
            <v>0</v>
          </cell>
          <cell r="AT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C132">
            <v>123</v>
          </cell>
          <cell r="BD132">
            <v>123</v>
          </cell>
          <cell r="BE132" t="str">
            <v>HANSON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</row>
        <row r="133">
          <cell r="AB133">
            <v>124</v>
          </cell>
          <cell r="AP133">
            <v>0</v>
          </cell>
          <cell r="AS133">
            <v>0</v>
          </cell>
          <cell r="AT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C133">
            <v>124</v>
          </cell>
          <cell r="BD133">
            <v>124</v>
          </cell>
          <cell r="BE133" t="str">
            <v>HARDWICK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</row>
        <row r="134">
          <cell r="AB134">
            <v>125</v>
          </cell>
          <cell r="AC134">
            <v>13.096384404795618</v>
          </cell>
          <cell r="AD134">
            <v>153047</v>
          </cell>
          <cell r="AE134">
            <v>0</v>
          </cell>
          <cell r="AF134">
            <v>153047</v>
          </cell>
          <cell r="AG134">
            <v>11698</v>
          </cell>
          <cell r="AH134">
            <v>164745</v>
          </cell>
          <cell r="AI134">
            <v>0</v>
          </cell>
          <cell r="AJ134">
            <v>0</v>
          </cell>
          <cell r="AK134">
            <v>0</v>
          </cell>
          <cell r="AL134">
            <v>164745</v>
          </cell>
          <cell r="AP134">
            <v>0</v>
          </cell>
          <cell r="AS134">
            <v>0</v>
          </cell>
          <cell r="AT134">
            <v>0</v>
          </cell>
          <cell r="AW134">
            <v>0</v>
          </cell>
          <cell r="AX134">
            <v>3496</v>
          </cell>
          <cell r="AY134">
            <v>0</v>
          </cell>
          <cell r="AZ134">
            <v>0</v>
          </cell>
          <cell r="BA134">
            <v>0</v>
          </cell>
          <cell r="BC134">
            <v>125</v>
          </cell>
          <cell r="BD134">
            <v>125</v>
          </cell>
          <cell r="BE134" t="str">
            <v>HARVARD</v>
          </cell>
          <cell r="BF134">
            <v>153047</v>
          </cell>
          <cell r="BG134">
            <v>149551</v>
          </cell>
          <cell r="BH134">
            <v>3496</v>
          </cell>
          <cell r="BI134">
            <v>0</v>
          </cell>
          <cell r="BJ134">
            <v>4482</v>
          </cell>
          <cell r="BK134">
            <v>0</v>
          </cell>
          <cell r="BL134">
            <v>7978</v>
          </cell>
          <cell r="BM134">
            <v>6950.210620393322</v>
          </cell>
        </row>
        <row r="135">
          <cell r="AB135">
            <v>126</v>
          </cell>
          <cell r="AP135">
            <v>0</v>
          </cell>
          <cell r="AS135">
            <v>0</v>
          </cell>
          <cell r="AT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C135">
            <v>126</v>
          </cell>
          <cell r="BD135">
            <v>126</v>
          </cell>
          <cell r="BE135" t="str">
            <v>HARWICH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</row>
        <row r="136">
          <cell r="AB136">
            <v>127</v>
          </cell>
          <cell r="AC136">
            <v>6.022670025188916</v>
          </cell>
          <cell r="AD136">
            <v>70315</v>
          </cell>
          <cell r="AE136">
            <v>0</v>
          </cell>
          <cell r="AF136">
            <v>70315</v>
          </cell>
          <cell r="AG136">
            <v>5382</v>
          </cell>
          <cell r="AH136">
            <v>75697</v>
          </cell>
          <cell r="AI136">
            <v>0</v>
          </cell>
          <cell r="AJ136">
            <v>0</v>
          </cell>
          <cell r="AK136">
            <v>0</v>
          </cell>
          <cell r="AL136">
            <v>75697</v>
          </cell>
          <cell r="AP136">
            <v>0</v>
          </cell>
          <cell r="AS136">
            <v>0</v>
          </cell>
          <cell r="AT136">
            <v>0</v>
          </cell>
          <cell r="AW136">
            <v>0</v>
          </cell>
          <cell r="AX136">
            <v>988</v>
          </cell>
          <cell r="AY136">
            <v>0</v>
          </cell>
          <cell r="AZ136">
            <v>0</v>
          </cell>
          <cell r="BA136">
            <v>0</v>
          </cell>
          <cell r="BC136">
            <v>127</v>
          </cell>
          <cell r="BD136">
            <v>127</v>
          </cell>
          <cell r="BE136" t="str">
            <v>HATFIELD</v>
          </cell>
          <cell r="BF136">
            <v>70315</v>
          </cell>
          <cell r="BG136">
            <v>69327</v>
          </cell>
          <cell r="BH136">
            <v>988</v>
          </cell>
          <cell r="BI136">
            <v>0</v>
          </cell>
          <cell r="BJ136">
            <v>4620</v>
          </cell>
          <cell r="BK136">
            <v>0</v>
          </cell>
          <cell r="BL136">
            <v>5608</v>
          </cell>
          <cell r="BM136">
            <v>4885.532860261437</v>
          </cell>
        </row>
        <row r="137">
          <cell r="AB137">
            <v>128</v>
          </cell>
          <cell r="AC137">
            <v>308.1231148490592</v>
          </cell>
          <cell r="AD137">
            <v>2668798</v>
          </cell>
          <cell r="AE137">
            <v>0</v>
          </cell>
          <cell r="AF137">
            <v>2668798</v>
          </cell>
          <cell r="AG137">
            <v>275158</v>
          </cell>
          <cell r="AH137">
            <v>2943956</v>
          </cell>
          <cell r="AI137">
            <v>0</v>
          </cell>
          <cell r="AJ137">
            <v>0</v>
          </cell>
          <cell r="AK137">
            <v>0</v>
          </cell>
          <cell r="AL137">
            <v>2943956</v>
          </cell>
          <cell r="AP137">
            <v>0</v>
          </cell>
          <cell r="AS137">
            <v>0</v>
          </cell>
          <cell r="AT137">
            <v>0</v>
          </cell>
          <cell r="AW137">
            <v>0</v>
          </cell>
          <cell r="AX137">
            <v>200303</v>
          </cell>
          <cell r="AY137">
            <v>0</v>
          </cell>
          <cell r="AZ137">
            <v>0</v>
          </cell>
          <cell r="BA137">
            <v>0</v>
          </cell>
          <cell r="BC137">
            <v>128</v>
          </cell>
          <cell r="BD137">
            <v>128</v>
          </cell>
          <cell r="BE137" t="str">
            <v>HAVERHILL</v>
          </cell>
          <cell r="BF137">
            <v>2668798</v>
          </cell>
          <cell r="BG137">
            <v>2468495</v>
          </cell>
          <cell r="BH137">
            <v>200303</v>
          </cell>
          <cell r="BI137">
            <v>0</v>
          </cell>
          <cell r="BJ137">
            <v>65338.75</v>
          </cell>
          <cell r="BK137">
            <v>0</v>
          </cell>
          <cell r="BL137">
            <v>265641.75</v>
          </cell>
          <cell r="BM137">
            <v>231419.66809599742</v>
          </cell>
        </row>
        <row r="138">
          <cell r="AB138">
            <v>129</v>
          </cell>
          <cell r="AP138">
            <v>0</v>
          </cell>
          <cell r="AS138">
            <v>0</v>
          </cell>
          <cell r="AT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129</v>
          </cell>
          <cell r="BD138">
            <v>129</v>
          </cell>
          <cell r="BE138" t="str">
            <v>HAWLEY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</row>
        <row r="139">
          <cell r="AB139">
            <v>130</v>
          </cell>
          <cell r="AP139">
            <v>0</v>
          </cell>
          <cell r="AS139">
            <v>0</v>
          </cell>
          <cell r="AT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130</v>
          </cell>
          <cell r="BD139">
            <v>130</v>
          </cell>
          <cell r="BE139" t="str">
            <v>HEATH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</row>
        <row r="140">
          <cell r="AB140">
            <v>131</v>
          </cell>
          <cell r="AC140">
            <v>5.2137703566274975</v>
          </cell>
          <cell r="AD140">
            <v>57975</v>
          </cell>
          <cell r="AE140">
            <v>0</v>
          </cell>
          <cell r="AF140">
            <v>57975</v>
          </cell>
          <cell r="AG140">
            <v>4651</v>
          </cell>
          <cell r="AH140">
            <v>62626</v>
          </cell>
          <cell r="AI140">
            <v>0</v>
          </cell>
          <cell r="AJ140">
            <v>0</v>
          </cell>
          <cell r="AK140">
            <v>0</v>
          </cell>
          <cell r="AL140">
            <v>62626</v>
          </cell>
          <cell r="AP140">
            <v>0</v>
          </cell>
          <cell r="AS140">
            <v>0</v>
          </cell>
          <cell r="AT140">
            <v>0</v>
          </cell>
          <cell r="AW140">
            <v>0</v>
          </cell>
          <cell r="AX140">
            <v>6981</v>
          </cell>
          <cell r="AY140">
            <v>0</v>
          </cell>
          <cell r="AZ140">
            <v>0</v>
          </cell>
          <cell r="BA140">
            <v>0</v>
          </cell>
          <cell r="BC140">
            <v>131</v>
          </cell>
          <cell r="BD140">
            <v>131</v>
          </cell>
          <cell r="BE140" t="str">
            <v>HINGHAM</v>
          </cell>
          <cell r="BF140">
            <v>57975</v>
          </cell>
          <cell r="BG140">
            <v>50994</v>
          </cell>
          <cell r="BH140">
            <v>6981</v>
          </cell>
          <cell r="BI140">
            <v>0</v>
          </cell>
          <cell r="BJ140">
            <v>0</v>
          </cell>
          <cell r="BK140">
            <v>0</v>
          </cell>
          <cell r="BL140">
            <v>6981</v>
          </cell>
          <cell r="BM140">
            <v>6081.652085856828</v>
          </cell>
        </row>
        <row r="141">
          <cell r="AB141">
            <v>132</v>
          </cell>
          <cell r="AP141">
            <v>0</v>
          </cell>
          <cell r="AS141">
            <v>0</v>
          </cell>
          <cell r="AT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132</v>
          </cell>
          <cell r="BD141">
            <v>132</v>
          </cell>
          <cell r="BE141" t="str">
            <v>HINSDALE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</row>
        <row r="142">
          <cell r="AB142">
            <v>133</v>
          </cell>
          <cell r="AC142">
            <v>20.868524589383373</v>
          </cell>
          <cell r="AD142">
            <v>222999</v>
          </cell>
          <cell r="AE142">
            <v>0</v>
          </cell>
          <cell r="AF142">
            <v>222999</v>
          </cell>
          <cell r="AG142">
            <v>18637</v>
          </cell>
          <cell r="AH142">
            <v>241636</v>
          </cell>
          <cell r="AI142">
            <v>0</v>
          </cell>
          <cell r="AJ142">
            <v>0</v>
          </cell>
          <cell r="AK142">
            <v>0</v>
          </cell>
          <cell r="AL142">
            <v>241636</v>
          </cell>
          <cell r="AP142">
            <v>0</v>
          </cell>
          <cell r="AS142">
            <v>0</v>
          </cell>
          <cell r="AT142">
            <v>0</v>
          </cell>
          <cell r="AW142">
            <v>0</v>
          </cell>
          <cell r="AX142">
            <v>2020</v>
          </cell>
          <cell r="AY142">
            <v>0</v>
          </cell>
          <cell r="AZ142">
            <v>0</v>
          </cell>
          <cell r="BA142">
            <v>0</v>
          </cell>
          <cell r="BC142">
            <v>133</v>
          </cell>
          <cell r="BD142">
            <v>133</v>
          </cell>
          <cell r="BE142" t="str">
            <v>HOLBROOK</v>
          </cell>
          <cell r="BF142">
            <v>222999</v>
          </cell>
          <cell r="BG142">
            <v>220979</v>
          </cell>
          <cell r="BH142">
            <v>2020</v>
          </cell>
          <cell r="BI142">
            <v>2690.5</v>
          </cell>
          <cell r="BJ142">
            <v>12460</v>
          </cell>
          <cell r="BK142">
            <v>0</v>
          </cell>
          <cell r="BL142">
            <v>17170.5</v>
          </cell>
          <cell r="BM142">
            <v>14958.459696347896</v>
          </cell>
        </row>
        <row r="143">
          <cell r="AB143">
            <v>134</v>
          </cell>
          <cell r="AP143">
            <v>0</v>
          </cell>
          <cell r="AS143">
            <v>0</v>
          </cell>
          <cell r="AT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134</v>
          </cell>
          <cell r="BD143">
            <v>134</v>
          </cell>
          <cell r="BE143" t="str">
            <v>HOLDEN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</row>
        <row r="144">
          <cell r="AB144">
            <v>135</v>
          </cell>
          <cell r="AP144">
            <v>0</v>
          </cell>
          <cell r="AS144">
            <v>0</v>
          </cell>
          <cell r="AT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135</v>
          </cell>
          <cell r="BD144">
            <v>135</v>
          </cell>
          <cell r="BE144" t="str">
            <v>HOLLAND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</row>
        <row r="145">
          <cell r="AB145">
            <v>136</v>
          </cell>
          <cell r="AC145">
            <v>19.692156249638092</v>
          </cell>
          <cell r="AD145">
            <v>210502</v>
          </cell>
          <cell r="AE145">
            <v>0</v>
          </cell>
          <cell r="AF145">
            <v>210502</v>
          </cell>
          <cell r="AG145">
            <v>17587</v>
          </cell>
          <cell r="AH145">
            <v>228089</v>
          </cell>
          <cell r="AI145">
            <v>0</v>
          </cell>
          <cell r="AJ145">
            <v>0</v>
          </cell>
          <cell r="AK145">
            <v>0</v>
          </cell>
          <cell r="AL145">
            <v>228089</v>
          </cell>
          <cell r="AP145">
            <v>0</v>
          </cell>
          <cell r="AS145">
            <v>0</v>
          </cell>
          <cell r="AT145">
            <v>0</v>
          </cell>
          <cell r="AW145">
            <v>0</v>
          </cell>
          <cell r="AX145">
            <v>17844</v>
          </cell>
          <cell r="AY145">
            <v>0</v>
          </cell>
          <cell r="AZ145">
            <v>0</v>
          </cell>
          <cell r="BA145">
            <v>0</v>
          </cell>
          <cell r="BC145">
            <v>136</v>
          </cell>
          <cell r="BD145">
            <v>136</v>
          </cell>
          <cell r="BE145" t="str">
            <v>HOLLISTON</v>
          </cell>
          <cell r="BF145">
            <v>210502</v>
          </cell>
          <cell r="BG145">
            <v>192658</v>
          </cell>
          <cell r="BH145">
            <v>17844</v>
          </cell>
          <cell r="BI145">
            <v>0</v>
          </cell>
          <cell r="BJ145">
            <v>17427.75</v>
          </cell>
          <cell r="BK145">
            <v>0</v>
          </cell>
          <cell r="BL145">
            <v>35271.75</v>
          </cell>
          <cell r="BM145">
            <v>30727.76277887417</v>
          </cell>
        </row>
        <row r="146">
          <cell r="AB146">
            <v>137</v>
          </cell>
          <cell r="AC146">
            <v>615.9011689308857</v>
          </cell>
          <cell r="AD146">
            <v>7265048</v>
          </cell>
          <cell r="AE146">
            <v>0</v>
          </cell>
          <cell r="AF146">
            <v>7265048</v>
          </cell>
          <cell r="AG146">
            <v>549993</v>
          </cell>
          <cell r="AH146">
            <v>7815041</v>
          </cell>
          <cell r="AI146">
            <v>0</v>
          </cell>
          <cell r="AJ146">
            <v>0</v>
          </cell>
          <cell r="AK146">
            <v>0</v>
          </cell>
          <cell r="AL146">
            <v>7815041</v>
          </cell>
          <cell r="AP146">
            <v>0</v>
          </cell>
          <cell r="AS146">
            <v>0</v>
          </cell>
          <cell r="AT146">
            <v>0</v>
          </cell>
          <cell r="AW146">
            <v>0</v>
          </cell>
          <cell r="AX146">
            <v>741140</v>
          </cell>
          <cell r="AY146">
            <v>0</v>
          </cell>
          <cell r="AZ146">
            <v>0</v>
          </cell>
          <cell r="BA146">
            <v>0</v>
          </cell>
          <cell r="BC146">
            <v>137</v>
          </cell>
          <cell r="BD146">
            <v>137</v>
          </cell>
          <cell r="BE146" t="str">
            <v>HOLYOKE</v>
          </cell>
          <cell r="BF146">
            <v>7265048</v>
          </cell>
          <cell r="BG146">
            <v>6523908</v>
          </cell>
          <cell r="BH146">
            <v>741140</v>
          </cell>
          <cell r="BI146">
            <v>0</v>
          </cell>
          <cell r="BJ146">
            <v>135736.75</v>
          </cell>
          <cell r="BK146">
            <v>0</v>
          </cell>
          <cell r="BL146">
            <v>876876.75</v>
          </cell>
          <cell r="BM146">
            <v>763910.5164986186</v>
          </cell>
        </row>
        <row r="147">
          <cell r="AB147">
            <v>138</v>
          </cell>
          <cell r="AC147">
            <v>2.0062305295950154</v>
          </cell>
          <cell r="AD147">
            <v>21273</v>
          </cell>
          <cell r="AE147">
            <v>0</v>
          </cell>
          <cell r="AF147">
            <v>21273</v>
          </cell>
          <cell r="AG147">
            <v>1792</v>
          </cell>
          <cell r="AH147">
            <v>23065</v>
          </cell>
          <cell r="AI147">
            <v>0</v>
          </cell>
          <cell r="AJ147">
            <v>0</v>
          </cell>
          <cell r="AK147">
            <v>0</v>
          </cell>
          <cell r="AL147">
            <v>23065</v>
          </cell>
          <cell r="AP147">
            <v>0</v>
          </cell>
          <cell r="AS147">
            <v>0</v>
          </cell>
          <cell r="AT147">
            <v>0</v>
          </cell>
          <cell r="AW147">
            <v>0</v>
          </cell>
          <cell r="AX147">
            <v>1123</v>
          </cell>
          <cell r="AY147">
            <v>0</v>
          </cell>
          <cell r="AZ147">
            <v>0</v>
          </cell>
          <cell r="BA147">
            <v>0</v>
          </cell>
          <cell r="BC147">
            <v>138</v>
          </cell>
          <cell r="BD147">
            <v>138</v>
          </cell>
          <cell r="BE147" t="str">
            <v>HOPEDALE</v>
          </cell>
          <cell r="BF147">
            <v>21273</v>
          </cell>
          <cell r="BG147">
            <v>20150</v>
          </cell>
          <cell r="BH147">
            <v>1123</v>
          </cell>
          <cell r="BI147">
            <v>0</v>
          </cell>
          <cell r="BJ147">
            <v>0</v>
          </cell>
          <cell r="BK147">
            <v>0</v>
          </cell>
          <cell r="BL147">
            <v>1123</v>
          </cell>
          <cell r="BM147">
            <v>978.3262129232514</v>
          </cell>
        </row>
        <row r="148">
          <cell r="AB148">
            <v>139</v>
          </cell>
          <cell r="AC148">
            <v>29.36161391562149</v>
          </cell>
          <cell r="AD148">
            <v>317897</v>
          </cell>
          <cell r="AE148">
            <v>0</v>
          </cell>
          <cell r="AF148">
            <v>317897</v>
          </cell>
          <cell r="AG148">
            <v>26217</v>
          </cell>
          <cell r="AH148">
            <v>344114</v>
          </cell>
          <cell r="AI148">
            <v>0</v>
          </cell>
          <cell r="AJ148">
            <v>0</v>
          </cell>
          <cell r="AK148">
            <v>0</v>
          </cell>
          <cell r="AL148">
            <v>344114</v>
          </cell>
          <cell r="AP148">
            <v>0</v>
          </cell>
          <cell r="AS148">
            <v>0</v>
          </cell>
          <cell r="AT148">
            <v>0</v>
          </cell>
          <cell r="AW148">
            <v>0</v>
          </cell>
          <cell r="AX148">
            <v>24675</v>
          </cell>
          <cell r="AY148">
            <v>0</v>
          </cell>
          <cell r="AZ148">
            <v>0</v>
          </cell>
          <cell r="BA148">
            <v>0</v>
          </cell>
          <cell r="BC148">
            <v>139</v>
          </cell>
          <cell r="BD148">
            <v>139</v>
          </cell>
          <cell r="BE148" t="str">
            <v>HOPKINTON</v>
          </cell>
          <cell r="BF148">
            <v>317897</v>
          </cell>
          <cell r="BG148">
            <v>293222</v>
          </cell>
          <cell r="BH148">
            <v>24675</v>
          </cell>
          <cell r="BI148">
            <v>0</v>
          </cell>
          <cell r="BJ148">
            <v>19377.5</v>
          </cell>
          <cell r="BK148">
            <v>0</v>
          </cell>
          <cell r="BL148">
            <v>44052.5</v>
          </cell>
          <cell r="BM148">
            <v>38377.306762957734</v>
          </cell>
        </row>
        <row r="149">
          <cell r="AB149">
            <v>140</v>
          </cell>
          <cell r="AP149">
            <v>0</v>
          </cell>
          <cell r="AS149">
            <v>0</v>
          </cell>
          <cell r="AT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C149">
            <v>140</v>
          </cell>
          <cell r="BD149">
            <v>140</v>
          </cell>
          <cell r="BE149" t="str">
            <v>HUBBARDSTON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</row>
        <row r="150">
          <cell r="AB150">
            <v>141</v>
          </cell>
          <cell r="AC150">
            <v>62.24837842213712</v>
          </cell>
          <cell r="AD150">
            <v>791311</v>
          </cell>
          <cell r="AE150">
            <v>0</v>
          </cell>
          <cell r="AF150">
            <v>791311</v>
          </cell>
          <cell r="AG150">
            <v>55589</v>
          </cell>
          <cell r="AH150">
            <v>846900</v>
          </cell>
          <cell r="AI150">
            <v>0</v>
          </cell>
          <cell r="AJ150">
            <v>0</v>
          </cell>
          <cell r="AK150">
            <v>0</v>
          </cell>
          <cell r="AL150">
            <v>846900</v>
          </cell>
          <cell r="AP150">
            <v>0</v>
          </cell>
          <cell r="AS150">
            <v>0</v>
          </cell>
          <cell r="AT150">
            <v>0</v>
          </cell>
          <cell r="AW150">
            <v>0</v>
          </cell>
          <cell r="AX150">
            <v>72962</v>
          </cell>
          <cell r="AY150">
            <v>0</v>
          </cell>
          <cell r="AZ150">
            <v>0</v>
          </cell>
          <cell r="BA150">
            <v>0</v>
          </cell>
          <cell r="BC150">
            <v>141</v>
          </cell>
          <cell r="BD150">
            <v>141</v>
          </cell>
          <cell r="BE150" t="str">
            <v>HUDSON</v>
          </cell>
          <cell r="BF150">
            <v>791311</v>
          </cell>
          <cell r="BG150">
            <v>718349</v>
          </cell>
          <cell r="BH150">
            <v>72962</v>
          </cell>
          <cell r="BI150">
            <v>69452.5</v>
          </cell>
          <cell r="BJ150">
            <v>36372.5</v>
          </cell>
          <cell r="BK150">
            <v>0</v>
          </cell>
          <cell r="BL150">
            <v>178787</v>
          </cell>
          <cell r="BM150">
            <v>155754.23742645537</v>
          </cell>
        </row>
        <row r="151">
          <cell r="AB151">
            <v>142</v>
          </cell>
          <cell r="AC151">
            <v>28.051948051948052</v>
          </cell>
          <cell r="AD151">
            <v>325936</v>
          </cell>
          <cell r="AE151">
            <v>0</v>
          </cell>
          <cell r="AF151">
            <v>325936</v>
          </cell>
          <cell r="AG151">
            <v>25051</v>
          </cell>
          <cell r="AH151">
            <v>350987</v>
          </cell>
          <cell r="AI151">
            <v>0</v>
          </cell>
          <cell r="AJ151">
            <v>0</v>
          </cell>
          <cell r="AK151">
            <v>0</v>
          </cell>
          <cell r="AL151">
            <v>350987</v>
          </cell>
          <cell r="AP151">
            <v>0</v>
          </cell>
          <cell r="AS151">
            <v>0</v>
          </cell>
          <cell r="AT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C151">
            <v>142</v>
          </cell>
          <cell r="BD151">
            <v>142</v>
          </cell>
          <cell r="BE151" t="str">
            <v>HULL</v>
          </cell>
          <cell r="BF151">
            <v>325936</v>
          </cell>
          <cell r="BG151">
            <v>329084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</row>
        <row r="152">
          <cell r="AB152">
            <v>143</v>
          </cell>
          <cell r="AP152">
            <v>0</v>
          </cell>
          <cell r="AS152">
            <v>0</v>
          </cell>
          <cell r="AT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C152">
            <v>143</v>
          </cell>
          <cell r="BD152">
            <v>143</v>
          </cell>
          <cell r="BE152" t="str">
            <v>HUNTINGTON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</row>
        <row r="153">
          <cell r="AB153">
            <v>144</v>
          </cell>
          <cell r="AP153">
            <v>0</v>
          </cell>
          <cell r="AS153">
            <v>0</v>
          </cell>
          <cell r="AT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C153">
            <v>144</v>
          </cell>
          <cell r="BD153">
            <v>144</v>
          </cell>
          <cell r="BE153" t="str">
            <v>IPSWICH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</row>
        <row r="154">
          <cell r="AB154">
            <v>145</v>
          </cell>
          <cell r="AP154">
            <v>0</v>
          </cell>
          <cell r="AS154">
            <v>0</v>
          </cell>
          <cell r="AT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C154">
            <v>145</v>
          </cell>
          <cell r="BD154">
            <v>145</v>
          </cell>
          <cell r="BE154" t="str">
            <v>KINGSTON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</row>
        <row r="155">
          <cell r="AB155">
            <v>146</v>
          </cell>
          <cell r="AP155">
            <v>0</v>
          </cell>
          <cell r="AS155">
            <v>0</v>
          </cell>
          <cell r="AT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C155">
            <v>146</v>
          </cell>
          <cell r="BD155">
            <v>146</v>
          </cell>
          <cell r="BE155" t="str">
            <v>LAKEVILLE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</row>
        <row r="156">
          <cell r="AB156">
            <v>147</v>
          </cell>
          <cell r="AP156">
            <v>0</v>
          </cell>
          <cell r="AS156">
            <v>0</v>
          </cell>
          <cell r="AT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C156">
            <v>147</v>
          </cell>
          <cell r="BD156">
            <v>147</v>
          </cell>
          <cell r="BE156" t="str">
            <v>LANCASTER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</row>
        <row r="157">
          <cell r="AB157">
            <v>148</v>
          </cell>
          <cell r="AC157">
            <v>4.463768115942029</v>
          </cell>
          <cell r="AD157">
            <v>60028</v>
          </cell>
          <cell r="AE157">
            <v>0</v>
          </cell>
          <cell r="AF157">
            <v>60028</v>
          </cell>
          <cell r="AG157">
            <v>3986</v>
          </cell>
          <cell r="AH157">
            <v>64014</v>
          </cell>
          <cell r="AI157">
            <v>0</v>
          </cell>
          <cell r="AJ157">
            <v>0</v>
          </cell>
          <cell r="AK157">
            <v>0</v>
          </cell>
          <cell r="AL157">
            <v>64014</v>
          </cell>
          <cell r="AP157">
            <v>0</v>
          </cell>
          <cell r="AS157">
            <v>0</v>
          </cell>
          <cell r="AT157">
            <v>0</v>
          </cell>
          <cell r="AW157">
            <v>0</v>
          </cell>
          <cell r="AX157">
            <v>8496</v>
          </cell>
          <cell r="AY157">
            <v>0</v>
          </cell>
          <cell r="AZ157">
            <v>0</v>
          </cell>
          <cell r="BA157">
            <v>0</v>
          </cell>
          <cell r="BC157">
            <v>148</v>
          </cell>
          <cell r="BD157">
            <v>148</v>
          </cell>
          <cell r="BE157" t="str">
            <v>LANESBOROUGH</v>
          </cell>
          <cell r="BF157">
            <v>60028</v>
          </cell>
          <cell r="BG157">
            <v>51532</v>
          </cell>
          <cell r="BH157">
            <v>8496</v>
          </cell>
          <cell r="BI157">
            <v>12803.25</v>
          </cell>
          <cell r="BJ157">
            <v>79.75</v>
          </cell>
          <cell r="BK157">
            <v>0</v>
          </cell>
          <cell r="BL157">
            <v>21379</v>
          </cell>
          <cell r="BM157">
            <v>18624.787271670695</v>
          </cell>
        </row>
        <row r="158">
          <cell r="AB158">
            <v>149</v>
          </cell>
          <cell r="AC158">
            <v>1184.853029766057</v>
          </cell>
          <cell r="AD158">
            <v>13635678</v>
          </cell>
          <cell r="AE158">
            <v>0</v>
          </cell>
          <cell r="AF158">
            <v>13635678</v>
          </cell>
          <cell r="AG158">
            <v>1058087</v>
          </cell>
          <cell r="AH158">
            <v>14693765</v>
          </cell>
          <cell r="AI158">
            <v>0</v>
          </cell>
          <cell r="AJ158">
            <v>0</v>
          </cell>
          <cell r="AK158">
            <v>0</v>
          </cell>
          <cell r="AL158">
            <v>14693765</v>
          </cell>
          <cell r="AP158">
            <v>0</v>
          </cell>
          <cell r="AS158">
            <v>0</v>
          </cell>
          <cell r="AT158">
            <v>0</v>
          </cell>
          <cell r="AW158">
            <v>0</v>
          </cell>
          <cell r="AX158">
            <v>3609067</v>
          </cell>
          <cell r="AY158">
            <v>0</v>
          </cell>
          <cell r="AZ158">
            <v>0</v>
          </cell>
          <cell r="BA158">
            <v>0</v>
          </cell>
          <cell r="BC158">
            <v>149</v>
          </cell>
          <cell r="BD158">
            <v>149</v>
          </cell>
          <cell r="BE158" t="str">
            <v>LAWRENCE</v>
          </cell>
          <cell r="BF158">
            <v>13635678</v>
          </cell>
          <cell r="BG158">
            <v>10026611</v>
          </cell>
          <cell r="BH158">
            <v>3609067</v>
          </cell>
          <cell r="BI158">
            <v>0</v>
          </cell>
          <cell r="BJ158">
            <v>0</v>
          </cell>
          <cell r="BK158">
            <v>0</v>
          </cell>
          <cell r="BL158">
            <v>3609067</v>
          </cell>
          <cell r="BM158">
            <v>3144118.2994624046</v>
          </cell>
        </row>
        <row r="159">
          <cell r="AB159">
            <v>150</v>
          </cell>
          <cell r="AC159">
            <v>2.2318840579710146</v>
          </cell>
          <cell r="AD159">
            <v>33138</v>
          </cell>
          <cell r="AE159">
            <v>0</v>
          </cell>
          <cell r="AF159">
            <v>33138</v>
          </cell>
          <cell r="AG159">
            <v>1995</v>
          </cell>
          <cell r="AH159">
            <v>35133</v>
          </cell>
          <cell r="AI159">
            <v>0</v>
          </cell>
          <cell r="AJ159">
            <v>0</v>
          </cell>
          <cell r="AK159">
            <v>0</v>
          </cell>
          <cell r="AL159">
            <v>35133</v>
          </cell>
          <cell r="AP159">
            <v>0</v>
          </cell>
          <cell r="AS159">
            <v>0</v>
          </cell>
          <cell r="AT159">
            <v>0</v>
          </cell>
          <cell r="AW159">
            <v>0</v>
          </cell>
          <cell r="AX159">
            <v>8074</v>
          </cell>
          <cell r="AY159">
            <v>0</v>
          </cell>
          <cell r="AZ159">
            <v>0</v>
          </cell>
          <cell r="BA159">
            <v>0</v>
          </cell>
          <cell r="BC159">
            <v>150</v>
          </cell>
          <cell r="BD159">
            <v>150</v>
          </cell>
          <cell r="BE159" t="str">
            <v>LEE</v>
          </cell>
          <cell r="BF159">
            <v>33138</v>
          </cell>
          <cell r="BG159">
            <v>25064</v>
          </cell>
          <cell r="BH159">
            <v>8074</v>
          </cell>
          <cell r="BI159">
            <v>0</v>
          </cell>
          <cell r="BJ159">
            <v>0</v>
          </cell>
          <cell r="BK159">
            <v>0</v>
          </cell>
          <cell r="BL159">
            <v>8074</v>
          </cell>
          <cell r="BM159">
            <v>7033.843137259423</v>
          </cell>
        </row>
        <row r="160">
          <cell r="AB160">
            <v>151</v>
          </cell>
          <cell r="AC160">
            <v>14.999999999999995</v>
          </cell>
          <cell r="AD160">
            <v>147992</v>
          </cell>
          <cell r="AE160">
            <v>0</v>
          </cell>
          <cell r="AF160">
            <v>147992</v>
          </cell>
          <cell r="AG160">
            <v>13390</v>
          </cell>
          <cell r="AH160">
            <v>161382</v>
          </cell>
          <cell r="AI160">
            <v>0</v>
          </cell>
          <cell r="AJ160">
            <v>0</v>
          </cell>
          <cell r="AK160">
            <v>0</v>
          </cell>
          <cell r="AL160">
            <v>161382</v>
          </cell>
          <cell r="AP160">
            <v>0</v>
          </cell>
          <cell r="AS160">
            <v>0</v>
          </cell>
          <cell r="AT160">
            <v>0</v>
          </cell>
          <cell r="AW160">
            <v>0</v>
          </cell>
          <cell r="AX160">
            <v>21032</v>
          </cell>
          <cell r="AY160">
            <v>0</v>
          </cell>
          <cell r="AZ160">
            <v>0</v>
          </cell>
          <cell r="BA160">
            <v>0</v>
          </cell>
          <cell r="BC160">
            <v>151</v>
          </cell>
          <cell r="BD160">
            <v>151</v>
          </cell>
          <cell r="BE160" t="str">
            <v>LEICESTER</v>
          </cell>
          <cell r="BF160">
            <v>147992</v>
          </cell>
          <cell r="BG160">
            <v>126960</v>
          </cell>
          <cell r="BH160">
            <v>21032</v>
          </cell>
          <cell r="BI160">
            <v>0</v>
          </cell>
          <cell r="BJ160">
            <v>27406.5</v>
          </cell>
          <cell r="BK160">
            <v>0</v>
          </cell>
          <cell r="BL160">
            <v>48438.5</v>
          </cell>
          <cell r="BM160">
            <v>42198.26737727775</v>
          </cell>
        </row>
        <row r="161">
          <cell r="AB161">
            <v>152</v>
          </cell>
          <cell r="AP161">
            <v>0</v>
          </cell>
          <cell r="AS161">
            <v>0</v>
          </cell>
          <cell r="AT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C161">
            <v>152</v>
          </cell>
          <cell r="BD161">
            <v>152</v>
          </cell>
          <cell r="BE161" t="str">
            <v>LENOX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</row>
        <row r="162">
          <cell r="AB162">
            <v>153</v>
          </cell>
          <cell r="AC162">
            <v>78.96136850149277</v>
          </cell>
          <cell r="AD162">
            <v>763984</v>
          </cell>
          <cell r="AE162">
            <v>0</v>
          </cell>
          <cell r="AF162">
            <v>763984</v>
          </cell>
          <cell r="AG162">
            <v>70509</v>
          </cell>
          <cell r="AH162">
            <v>834493</v>
          </cell>
          <cell r="AI162">
            <v>0</v>
          </cell>
          <cell r="AJ162">
            <v>0</v>
          </cell>
          <cell r="AK162">
            <v>0</v>
          </cell>
          <cell r="AL162">
            <v>834493</v>
          </cell>
          <cell r="AP162">
            <v>0</v>
          </cell>
          <cell r="AS162">
            <v>0</v>
          </cell>
          <cell r="AT162">
            <v>0</v>
          </cell>
          <cell r="AW162">
            <v>0</v>
          </cell>
          <cell r="AX162">
            <v>41733</v>
          </cell>
          <cell r="AY162">
            <v>0</v>
          </cell>
          <cell r="AZ162">
            <v>0</v>
          </cell>
          <cell r="BA162">
            <v>0</v>
          </cell>
          <cell r="BC162">
            <v>153</v>
          </cell>
          <cell r="BD162">
            <v>153</v>
          </cell>
          <cell r="BE162" t="str">
            <v>LEOMINSTER</v>
          </cell>
          <cell r="BF162">
            <v>763984</v>
          </cell>
          <cell r="BG162">
            <v>722251</v>
          </cell>
          <cell r="BH162">
            <v>41733</v>
          </cell>
          <cell r="BI162">
            <v>34073.5</v>
          </cell>
          <cell r="BJ162">
            <v>0</v>
          </cell>
          <cell r="BK162">
            <v>0</v>
          </cell>
          <cell r="BL162">
            <v>75806.5</v>
          </cell>
          <cell r="BM162">
            <v>66040.50406052223</v>
          </cell>
        </row>
        <row r="163">
          <cell r="AB163">
            <v>154</v>
          </cell>
          <cell r="AC163">
            <v>4.979253112033195</v>
          </cell>
          <cell r="AD163">
            <v>75880</v>
          </cell>
          <cell r="AE163">
            <v>0</v>
          </cell>
          <cell r="AF163">
            <v>75880</v>
          </cell>
          <cell r="AG163">
            <v>4448</v>
          </cell>
          <cell r="AH163">
            <v>80328</v>
          </cell>
          <cell r="AI163">
            <v>0</v>
          </cell>
          <cell r="AJ163">
            <v>0</v>
          </cell>
          <cell r="AK163">
            <v>0</v>
          </cell>
          <cell r="AL163">
            <v>80328</v>
          </cell>
          <cell r="AP163">
            <v>0</v>
          </cell>
          <cell r="AS163">
            <v>0</v>
          </cell>
          <cell r="AT163">
            <v>0</v>
          </cell>
          <cell r="AW163">
            <v>0</v>
          </cell>
          <cell r="AX163">
            <v>16948</v>
          </cell>
          <cell r="AY163">
            <v>0</v>
          </cell>
          <cell r="AZ163">
            <v>0</v>
          </cell>
          <cell r="BA163">
            <v>0</v>
          </cell>
          <cell r="BC163">
            <v>154</v>
          </cell>
          <cell r="BD163">
            <v>154</v>
          </cell>
          <cell r="BE163" t="str">
            <v>LEVERETT</v>
          </cell>
          <cell r="BF163">
            <v>75880</v>
          </cell>
          <cell r="BG163">
            <v>58932</v>
          </cell>
          <cell r="BH163">
            <v>16948</v>
          </cell>
          <cell r="BI163">
            <v>4287.75</v>
          </cell>
          <cell r="BJ163">
            <v>2825.75</v>
          </cell>
          <cell r="BK163">
            <v>0</v>
          </cell>
          <cell r="BL163">
            <v>24061.5</v>
          </cell>
          <cell r="BM163">
            <v>20961.706297642755</v>
          </cell>
        </row>
        <row r="164">
          <cell r="AB164">
            <v>155</v>
          </cell>
          <cell r="AP164">
            <v>0</v>
          </cell>
          <cell r="AS164">
            <v>0</v>
          </cell>
          <cell r="AT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C164">
            <v>155</v>
          </cell>
          <cell r="BD164">
            <v>155</v>
          </cell>
          <cell r="BE164" t="str">
            <v>LEXINGTON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</row>
        <row r="165">
          <cell r="AB165">
            <v>156</v>
          </cell>
          <cell r="AP165">
            <v>0</v>
          </cell>
          <cell r="AS165">
            <v>0</v>
          </cell>
          <cell r="AT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C165">
            <v>156</v>
          </cell>
          <cell r="BD165">
            <v>156</v>
          </cell>
          <cell r="BE165" t="str">
            <v>LEYDEN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</row>
        <row r="166">
          <cell r="AB166">
            <v>157</v>
          </cell>
          <cell r="AP166">
            <v>0</v>
          </cell>
          <cell r="AS166">
            <v>0</v>
          </cell>
          <cell r="AT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C166">
            <v>157</v>
          </cell>
          <cell r="BD166">
            <v>157</v>
          </cell>
          <cell r="BE166" t="str">
            <v>LINCOLN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</row>
        <row r="167">
          <cell r="AB167">
            <v>158</v>
          </cell>
          <cell r="AC167">
            <v>58.473602754374284</v>
          </cell>
          <cell r="AD167">
            <v>690059</v>
          </cell>
          <cell r="AE167">
            <v>0</v>
          </cell>
          <cell r="AF167">
            <v>690059</v>
          </cell>
          <cell r="AG167">
            <v>52218</v>
          </cell>
          <cell r="AH167">
            <v>742277</v>
          </cell>
          <cell r="AI167">
            <v>0</v>
          </cell>
          <cell r="AJ167">
            <v>0</v>
          </cell>
          <cell r="AK167">
            <v>0</v>
          </cell>
          <cell r="AL167">
            <v>742277</v>
          </cell>
          <cell r="AP167">
            <v>0</v>
          </cell>
          <cell r="AS167">
            <v>0</v>
          </cell>
          <cell r="AT167">
            <v>0</v>
          </cell>
          <cell r="AW167">
            <v>0</v>
          </cell>
          <cell r="AX167">
            <v>29425</v>
          </cell>
          <cell r="AY167">
            <v>0</v>
          </cell>
          <cell r="AZ167">
            <v>0</v>
          </cell>
          <cell r="BA167">
            <v>0</v>
          </cell>
          <cell r="BC167">
            <v>158</v>
          </cell>
          <cell r="BD167">
            <v>158</v>
          </cell>
          <cell r="BE167" t="str">
            <v>LITTLETON</v>
          </cell>
          <cell r="BF167">
            <v>690059</v>
          </cell>
          <cell r="BG167">
            <v>660634</v>
          </cell>
          <cell r="BH167">
            <v>29425</v>
          </cell>
          <cell r="BI167">
            <v>15801</v>
          </cell>
          <cell r="BJ167">
            <v>0</v>
          </cell>
          <cell r="BK167">
            <v>0</v>
          </cell>
          <cell r="BL167">
            <v>45226</v>
          </cell>
          <cell r="BM167">
            <v>39399.62716444076</v>
          </cell>
        </row>
        <row r="168">
          <cell r="AB168">
            <v>159</v>
          </cell>
          <cell r="AC168">
            <v>9.779779884402732</v>
          </cell>
          <cell r="AD168">
            <v>112419</v>
          </cell>
          <cell r="AE168">
            <v>0</v>
          </cell>
          <cell r="AF168">
            <v>112419</v>
          </cell>
          <cell r="AG168">
            <v>8739</v>
          </cell>
          <cell r="AH168">
            <v>121158</v>
          </cell>
          <cell r="AI168">
            <v>0</v>
          </cell>
          <cell r="AJ168">
            <v>0</v>
          </cell>
          <cell r="AK168">
            <v>0</v>
          </cell>
          <cell r="AL168">
            <v>121158</v>
          </cell>
          <cell r="AP168">
            <v>0</v>
          </cell>
          <cell r="AS168">
            <v>0</v>
          </cell>
          <cell r="AT168">
            <v>0</v>
          </cell>
          <cell r="AW168">
            <v>0</v>
          </cell>
          <cell r="AX168">
            <v>11232</v>
          </cell>
          <cell r="AY168">
            <v>0</v>
          </cell>
          <cell r="AZ168">
            <v>0</v>
          </cell>
          <cell r="BA168">
            <v>0</v>
          </cell>
          <cell r="BC168">
            <v>159</v>
          </cell>
          <cell r="BD168">
            <v>159</v>
          </cell>
          <cell r="BE168" t="str">
            <v>LONGMEADOW</v>
          </cell>
          <cell r="BF168">
            <v>112419</v>
          </cell>
          <cell r="BG168">
            <v>101187</v>
          </cell>
          <cell r="BH168">
            <v>11232</v>
          </cell>
          <cell r="BI168">
            <v>6599.25</v>
          </cell>
          <cell r="BJ168">
            <v>7938.5</v>
          </cell>
          <cell r="BK168">
            <v>0</v>
          </cell>
          <cell r="BL168">
            <v>25769.75</v>
          </cell>
          <cell r="BM168">
            <v>22449.885953231485</v>
          </cell>
        </row>
        <row r="169">
          <cell r="AB169">
            <v>160</v>
          </cell>
          <cell r="AC169">
            <v>789.8123791630738</v>
          </cell>
          <cell r="AD169">
            <v>8941250</v>
          </cell>
          <cell r="AE169">
            <v>0</v>
          </cell>
          <cell r="AF169">
            <v>8941250</v>
          </cell>
          <cell r="AG169">
            <v>705308</v>
          </cell>
          <cell r="AH169">
            <v>9646558</v>
          </cell>
          <cell r="AI169">
            <v>0</v>
          </cell>
          <cell r="AJ169">
            <v>0</v>
          </cell>
          <cell r="AK169">
            <v>0</v>
          </cell>
          <cell r="AL169">
            <v>9646558</v>
          </cell>
          <cell r="AP169">
            <v>0</v>
          </cell>
          <cell r="AS169">
            <v>0</v>
          </cell>
          <cell r="AT169">
            <v>0</v>
          </cell>
          <cell r="AW169">
            <v>0</v>
          </cell>
          <cell r="AX169">
            <v>196339</v>
          </cell>
          <cell r="AY169">
            <v>0</v>
          </cell>
          <cell r="AZ169">
            <v>0</v>
          </cell>
          <cell r="BA169">
            <v>0</v>
          </cell>
          <cell r="BC169">
            <v>160</v>
          </cell>
          <cell r="BD169">
            <v>160</v>
          </cell>
          <cell r="BE169" t="str">
            <v>LOWELL</v>
          </cell>
          <cell r="BF169">
            <v>8941250</v>
          </cell>
          <cell r="BG169">
            <v>8744911</v>
          </cell>
          <cell r="BH169">
            <v>196339</v>
          </cell>
          <cell r="BI169">
            <v>0</v>
          </cell>
          <cell r="BJ169">
            <v>0</v>
          </cell>
          <cell r="BK169">
            <v>0</v>
          </cell>
          <cell r="BL169">
            <v>196339</v>
          </cell>
          <cell r="BM169">
            <v>171045.04926014092</v>
          </cell>
        </row>
        <row r="170">
          <cell r="AB170">
            <v>161</v>
          </cell>
          <cell r="AC170">
            <v>22.06390713859098</v>
          </cell>
          <cell r="AD170">
            <v>276831</v>
          </cell>
          <cell r="AE170">
            <v>0</v>
          </cell>
          <cell r="AF170">
            <v>276831</v>
          </cell>
          <cell r="AG170">
            <v>19711</v>
          </cell>
          <cell r="AH170">
            <v>296542</v>
          </cell>
          <cell r="AI170">
            <v>0</v>
          </cell>
          <cell r="AJ170">
            <v>0</v>
          </cell>
          <cell r="AK170">
            <v>0</v>
          </cell>
          <cell r="AL170">
            <v>296542</v>
          </cell>
          <cell r="AP170">
            <v>0</v>
          </cell>
          <cell r="AS170">
            <v>0</v>
          </cell>
          <cell r="AT170">
            <v>0</v>
          </cell>
          <cell r="AW170">
            <v>0</v>
          </cell>
          <cell r="AX170">
            <v>56100</v>
          </cell>
          <cell r="AY170">
            <v>0</v>
          </cell>
          <cell r="AZ170">
            <v>0</v>
          </cell>
          <cell r="BA170">
            <v>0</v>
          </cell>
          <cell r="BC170">
            <v>161</v>
          </cell>
          <cell r="BD170">
            <v>161</v>
          </cell>
          <cell r="BE170" t="str">
            <v>LUDLOW</v>
          </cell>
          <cell r="BF170">
            <v>276831</v>
          </cell>
          <cell r="BG170">
            <v>220731</v>
          </cell>
          <cell r="BH170">
            <v>56100</v>
          </cell>
          <cell r="BI170">
            <v>31064</v>
          </cell>
          <cell r="BJ170">
            <v>1404.75</v>
          </cell>
          <cell r="BK170">
            <v>0</v>
          </cell>
          <cell r="BL170">
            <v>88568.75</v>
          </cell>
          <cell r="BM170">
            <v>77158.61956442229</v>
          </cell>
        </row>
        <row r="171">
          <cell r="AB171">
            <v>162</v>
          </cell>
          <cell r="AC171">
            <v>31.52389819987585</v>
          </cell>
          <cell r="AD171">
            <v>338346</v>
          </cell>
          <cell r="AE171">
            <v>0</v>
          </cell>
          <cell r="AF171">
            <v>338346</v>
          </cell>
          <cell r="AG171">
            <v>28146</v>
          </cell>
          <cell r="AH171">
            <v>366492</v>
          </cell>
          <cell r="AI171">
            <v>0</v>
          </cell>
          <cell r="AJ171">
            <v>0</v>
          </cell>
          <cell r="AK171">
            <v>0</v>
          </cell>
          <cell r="AL171">
            <v>366492</v>
          </cell>
          <cell r="AP171">
            <v>0</v>
          </cell>
          <cell r="AS171">
            <v>0</v>
          </cell>
          <cell r="AT171">
            <v>0</v>
          </cell>
          <cell r="AW171">
            <v>0</v>
          </cell>
          <cell r="AX171">
            <v>23782</v>
          </cell>
          <cell r="AY171">
            <v>0</v>
          </cell>
          <cell r="AZ171">
            <v>0</v>
          </cell>
          <cell r="BA171">
            <v>0</v>
          </cell>
          <cell r="BC171">
            <v>162</v>
          </cell>
          <cell r="BD171">
            <v>162</v>
          </cell>
          <cell r="BE171" t="str">
            <v>LUNENBURG</v>
          </cell>
          <cell r="BF171">
            <v>338346</v>
          </cell>
          <cell r="BG171">
            <v>314564</v>
          </cell>
          <cell r="BH171">
            <v>23782</v>
          </cell>
          <cell r="BI171">
            <v>19234</v>
          </cell>
          <cell r="BJ171">
            <v>0</v>
          </cell>
          <cell r="BK171">
            <v>0</v>
          </cell>
          <cell r="BL171">
            <v>43016</v>
          </cell>
          <cell r="BM171">
            <v>37474.33693241904</v>
          </cell>
        </row>
        <row r="172">
          <cell r="AB172">
            <v>163</v>
          </cell>
          <cell r="AC172">
            <v>725.2328856606343</v>
          </cell>
          <cell r="AD172">
            <v>7849801</v>
          </cell>
          <cell r="AE172">
            <v>0</v>
          </cell>
          <cell r="AF172">
            <v>7849801</v>
          </cell>
          <cell r="AG172">
            <v>647629</v>
          </cell>
          <cell r="AH172">
            <v>8497430</v>
          </cell>
          <cell r="AI172">
            <v>0</v>
          </cell>
          <cell r="AJ172">
            <v>0</v>
          </cell>
          <cell r="AK172">
            <v>0</v>
          </cell>
          <cell r="AL172">
            <v>8497430</v>
          </cell>
          <cell r="AP172">
            <v>0</v>
          </cell>
          <cell r="AS172">
            <v>0</v>
          </cell>
          <cell r="AT172">
            <v>0</v>
          </cell>
          <cell r="AW172">
            <v>0</v>
          </cell>
          <cell r="AX172">
            <v>1857392</v>
          </cell>
          <cell r="AY172">
            <v>0</v>
          </cell>
          <cell r="AZ172">
            <v>0</v>
          </cell>
          <cell r="BA172">
            <v>0</v>
          </cell>
          <cell r="BC172">
            <v>163</v>
          </cell>
          <cell r="BD172">
            <v>163</v>
          </cell>
          <cell r="BE172" t="str">
            <v>LYNN</v>
          </cell>
          <cell r="BF172">
            <v>7849801</v>
          </cell>
          <cell r="BG172">
            <v>5992409</v>
          </cell>
          <cell r="BH172">
            <v>1857392</v>
          </cell>
          <cell r="BI172">
            <v>267983.25</v>
          </cell>
          <cell r="BJ172">
            <v>121460</v>
          </cell>
          <cell r="BK172">
            <v>0</v>
          </cell>
          <cell r="BL172">
            <v>2246835.25</v>
          </cell>
          <cell r="BM172">
            <v>1957380.0723018406</v>
          </cell>
        </row>
        <row r="173">
          <cell r="AB173">
            <v>164</v>
          </cell>
          <cell r="AC173">
            <v>3.0597033948019963</v>
          </cell>
          <cell r="AD173">
            <v>35299</v>
          </cell>
          <cell r="AE173">
            <v>0</v>
          </cell>
          <cell r="AF173">
            <v>35299</v>
          </cell>
          <cell r="AG173">
            <v>2730</v>
          </cell>
          <cell r="AH173">
            <v>38029</v>
          </cell>
          <cell r="AI173">
            <v>0</v>
          </cell>
          <cell r="AJ173">
            <v>0</v>
          </cell>
          <cell r="AK173">
            <v>0</v>
          </cell>
          <cell r="AL173">
            <v>38029</v>
          </cell>
          <cell r="AP173">
            <v>0</v>
          </cell>
          <cell r="AS173">
            <v>0</v>
          </cell>
          <cell r="AT173">
            <v>0</v>
          </cell>
          <cell r="AW173">
            <v>0</v>
          </cell>
          <cell r="AX173">
            <v>2586</v>
          </cell>
          <cell r="AY173">
            <v>0</v>
          </cell>
          <cell r="AZ173">
            <v>0</v>
          </cell>
          <cell r="BA173">
            <v>0</v>
          </cell>
          <cell r="BC173">
            <v>164</v>
          </cell>
          <cell r="BD173">
            <v>164</v>
          </cell>
          <cell r="BE173" t="str">
            <v>LYNNFIELD</v>
          </cell>
          <cell r="BF173">
            <v>35299</v>
          </cell>
          <cell r="BG173">
            <v>32713</v>
          </cell>
          <cell r="BH173">
            <v>2586</v>
          </cell>
          <cell r="BI173">
            <v>0</v>
          </cell>
          <cell r="BJ173">
            <v>5491.75</v>
          </cell>
          <cell r="BK173">
            <v>0</v>
          </cell>
          <cell r="BL173">
            <v>8077.75</v>
          </cell>
          <cell r="BM173">
            <v>7037.110032449505</v>
          </cell>
        </row>
        <row r="174">
          <cell r="AB174">
            <v>165</v>
          </cell>
          <cell r="AC174">
            <v>767.3518154466028</v>
          </cell>
          <cell r="AD174">
            <v>7447960</v>
          </cell>
          <cell r="AE174">
            <v>0</v>
          </cell>
          <cell r="AF174">
            <v>7447960</v>
          </cell>
          <cell r="AG174">
            <v>685255</v>
          </cell>
          <cell r="AH174">
            <v>8133215</v>
          </cell>
          <cell r="AI174">
            <v>0</v>
          </cell>
          <cell r="AJ174">
            <v>0</v>
          </cell>
          <cell r="AK174">
            <v>0</v>
          </cell>
          <cell r="AL174">
            <v>8133215</v>
          </cell>
          <cell r="AP174">
            <v>0</v>
          </cell>
          <cell r="AS174">
            <v>0</v>
          </cell>
          <cell r="AT174">
            <v>0</v>
          </cell>
          <cell r="AW174">
            <v>0</v>
          </cell>
          <cell r="AX174">
            <v>431222</v>
          </cell>
          <cell r="AY174">
            <v>0</v>
          </cell>
          <cell r="AZ174">
            <v>0</v>
          </cell>
          <cell r="BA174">
            <v>0</v>
          </cell>
          <cell r="BC174">
            <v>165</v>
          </cell>
          <cell r="BD174">
            <v>165</v>
          </cell>
          <cell r="BE174" t="str">
            <v>MALDEN</v>
          </cell>
          <cell r="BF174">
            <v>7447960</v>
          </cell>
          <cell r="BG174">
            <v>7016738</v>
          </cell>
          <cell r="BH174">
            <v>431222</v>
          </cell>
          <cell r="BI174">
            <v>157661.5</v>
          </cell>
          <cell r="BJ174">
            <v>42446.25</v>
          </cell>
          <cell r="BK174">
            <v>0</v>
          </cell>
          <cell r="BL174">
            <v>631329.75</v>
          </cell>
          <cell r="BM174">
            <v>549996.8329681951</v>
          </cell>
        </row>
        <row r="175">
          <cell r="AB175">
            <v>166</v>
          </cell>
          <cell r="AP175">
            <v>0</v>
          </cell>
          <cell r="AS175">
            <v>0</v>
          </cell>
          <cell r="AT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C175">
            <v>166</v>
          </cell>
          <cell r="BD175">
            <v>166</v>
          </cell>
          <cell r="BE175" t="str">
            <v>MANCHESTER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</row>
        <row r="176">
          <cell r="AB176">
            <v>167</v>
          </cell>
          <cell r="AC176">
            <v>151.67625363115994</v>
          </cell>
          <cell r="AD176">
            <v>1353812</v>
          </cell>
          <cell r="AE176">
            <v>0</v>
          </cell>
          <cell r="AF176">
            <v>1353812</v>
          </cell>
          <cell r="AG176">
            <v>135439</v>
          </cell>
          <cell r="AH176">
            <v>1489251</v>
          </cell>
          <cell r="AI176">
            <v>0</v>
          </cell>
          <cell r="AJ176">
            <v>0</v>
          </cell>
          <cell r="AK176">
            <v>0</v>
          </cell>
          <cell r="AL176">
            <v>1489251</v>
          </cell>
          <cell r="AP176">
            <v>0</v>
          </cell>
          <cell r="AS176">
            <v>0</v>
          </cell>
          <cell r="AT176">
            <v>0</v>
          </cell>
          <cell r="AW176">
            <v>0</v>
          </cell>
          <cell r="AX176">
            <v>56483</v>
          </cell>
          <cell r="AY176">
            <v>0</v>
          </cell>
          <cell r="AZ176">
            <v>0</v>
          </cell>
          <cell r="BA176">
            <v>0</v>
          </cell>
          <cell r="BC176">
            <v>167</v>
          </cell>
          <cell r="BD176">
            <v>167</v>
          </cell>
          <cell r="BE176" t="str">
            <v>MANSFIELD</v>
          </cell>
          <cell r="BF176">
            <v>1353812</v>
          </cell>
          <cell r="BG176">
            <v>1297329</v>
          </cell>
          <cell r="BH176">
            <v>56483</v>
          </cell>
          <cell r="BI176">
            <v>39811.25</v>
          </cell>
          <cell r="BJ176">
            <v>0</v>
          </cell>
          <cell r="BK176">
            <v>0</v>
          </cell>
          <cell r="BL176">
            <v>96294.25</v>
          </cell>
          <cell r="BM176">
            <v>83888.85924201674</v>
          </cell>
        </row>
        <row r="177">
          <cell r="AB177">
            <v>168</v>
          </cell>
          <cell r="AC177">
            <v>165</v>
          </cell>
          <cell r="AD177">
            <v>1790085</v>
          </cell>
          <cell r="AE177">
            <v>0</v>
          </cell>
          <cell r="AF177">
            <v>1790085</v>
          </cell>
          <cell r="AG177">
            <v>147345</v>
          </cell>
          <cell r="AH177">
            <v>1937430</v>
          </cell>
          <cell r="AI177">
            <v>0</v>
          </cell>
          <cell r="AJ177">
            <v>0</v>
          </cell>
          <cell r="AK177">
            <v>0</v>
          </cell>
          <cell r="AL177">
            <v>1937430</v>
          </cell>
          <cell r="AP177">
            <v>0</v>
          </cell>
          <cell r="AS177">
            <v>0</v>
          </cell>
          <cell r="AT177">
            <v>0</v>
          </cell>
          <cell r="AW177">
            <v>0</v>
          </cell>
          <cell r="AX177">
            <v>70125</v>
          </cell>
          <cell r="AY177">
            <v>0</v>
          </cell>
          <cell r="AZ177">
            <v>0</v>
          </cell>
          <cell r="BA177">
            <v>0</v>
          </cell>
          <cell r="BC177">
            <v>168</v>
          </cell>
          <cell r="BD177">
            <v>168</v>
          </cell>
          <cell r="BE177" t="str">
            <v>MARBLEHEAD</v>
          </cell>
          <cell r="BF177">
            <v>1790085</v>
          </cell>
          <cell r="BG177">
            <v>1719960</v>
          </cell>
          <cell r="BH177">
            <v>70125</v>
          </cell>
          <cell r="BI177">
            <v>46778.75</v>
          </cell>
          <cell r="BJ177">
            <v>102030.75</v>
          </cell>
          <cell r="BK177">
            <v>0</v>
          </cell>
          <cell r="BL177">
            <v>218934.5</v>
          </cell>
          <cell r="BM177">
            <v>190729.61733147426</v>
          </cell>
        </row>
        <row r="178">
          <cell r="AB178">
            <v>169</v>
          </cell>
          <cell r="AP178">
            <v>0</v>
          </cell>
          <cell r="AS178">
            <v>0</v>
          </cell>
          <cell r="AT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C178">
            <v>169</v>
          </cell>
          <cell r="BD178">
            <v>169</v>
          </cell>
          <cell r="BE178" t="str">
            <v>MARION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</row>
        <row r="179">
          <cell r="AB179">
            <v>170</v>
          </cell>
          <cell r="AC179">
            <v>267.8537161794292</v>
          </cell>
          <cell r="AD179">
            <v>3076915</v>
          </cell>
          <cell r="AE179">
            <v>0</v>
          </cell>
          <cell r="AF179">
            <v>3076915</v>
          </cell>
          <cell r="AG179">
            <v>239191</v>
          </cell>
          <cell r="AH179">
            <v>3316106</v>
          </cell>
          <cell r="AI179">
            <v>0</v>
          </cell>
          <cell r="AJ179">
            <v>0</v>
          </cell>
          <cell r="AK179">
            <v>0</v>
          </cell>
          <cell r="AL179">
            <v>3316106</v>
          </cell>
          <cell r="AP179">
            <v>0</v>
          </cell>
          <cell r="AS179">
            <v>0</v>
          </cell>
          <cell r="AT179">
            <v>0</v>
          </cell>
          <cell r="AW179">
            <v>0</v>
          </cell>
          <cell r="AX179">
            <v>251529</v>
          </cell>
          <cell r="AY179">
            <v>0</v>
          </cell>
          <cell r="AZ179">
            <v>0</v>
          </cell>
          <cell r="BA179">
            <v>0</v>
          </cell>
          <cell r="BC179">
            <v>170</v>
          </cell>
          <cell r="BD179">
            <v>170</v>
          </cell>
          <cell r="BE179" t="str">
            <v>MARLBOROUGH</v>
          </cell>
          <cell r="BF179">
            <v>3076915</v>
          </cell>
          <cell r="BG179">
            <v>2825386</v>
          </cell>
          <cell r="BH179">
            <v>251529</v>
          </cell>
          <cell r="BI179">
            <v>78283.25</v>
          </cell>
          <cell r="BJ179">
            <v>144198</v>
          </cell>
          <cell r="BK179">
            <v>0</v>
          </cell>
          <cell r="BL179">
            <v>474010.25</v>
          </cell>
          <cell r="BM179">
            <v>412944.4815398964</v>
          </cell>
        </row>
        <row r="180">
          <cell r="AB180">
            <v>171</v>
          </cell>
          <cell r="AC180">
            <v>30.055658627087208</v>
          </cell>
          <cell r="AD180">
            <v>290160</v>
          </cell>
          <cell r="AE180">
            <v>0</v>
          </cell>
          <cell r="AF180">
            <v>290160</v>
          </cell>
          <cell r="AG180">
            <v>26845</v>
          </cell>
          <cell r="AH180">
            <v>317005</v>
          </cell>
          <cell r="AI180">
            <v>0</v>
          </cell>
          <cell r="AJ180">
            <v>0</v>
          </cell>
          <cell r="AK180">
            <v>0</v>
          </cell>
          <cell r="AL180">
            <v>317005</v>
          </cell>
          <cell r="AP180">
            <v>0</v>
          </cell>
          <cell r="AS180">
            <v>0</v>
          </cell>
          <cell r="AT180">
            <v>0</v>
          </cell>
          <cell r="AW180">
            <v>0</v>
          </cell>
          <cell r="AX180">
            <v>4320</v>
          </cell>
          <cell r="AY180">
            <v>0</v>
          </cell>
          <cell r="AZ180">
            <v>0</v>
          </cell>
          <cell r="BA180">
            <v>0</v>
          </cell>
          <cell r="BC180">
            <v>171</v>
          </cell>
          <cell r="BD180">
            <v>171</v>
          </cell>
          <cell r="BE180" t="str">
            <v>MARSHFIELD</v>
          </cell>
          <cell r="BF180">
            <v>290160</v>
          </cell>
          <cell r="BG180">
            <v>285840</v>
          </cell>
          <cell r="BH180">
            <v>4320</v>
          </cell>
          <cell r="BI180">
            <v>4568</v>
          </cell>
          <cell r="BJ180">
            <v>9456.75</v>
          </cell>
          <cell r="BK180">
            <v>0</v>
          </cell>
          <cell r="BL180">
            <v>18344.75</v>
          </cell>
          <cell r="BM180">
            <v>15981.433476868937</v>
          </cell>
        </row>
        <row r="181">
          <cell r="AB181">
            <v>172</v>
          </cell>
          <cell r="AC181">
            <v>42.222222222222214</v>
          </cell>
          <cell r="AD181">
            <v>567848</v>
          </cell>
          <cell r="AE181">
            <v>0</v>
          </cell>
          <cell r="AF181">
            <v>567848</v>
          </cell>
          <cell r="AG181">
            <v>37704</v>
          </cell>
          <cell r="AH181">
            <v>605552</v>
          </cell>
          <cell r="AI181">
            <v>0</v>
          </cell>
          <cell r="AJ181">
            <v>0</v>
          </cell>
          <cell r="AK181">
            <v>0</v>
          </cell>
          <cell r="AL181">
            <v>605552</v>
          </cell>
          <cell r="AP181">
            <v>0</v>
          </cell>
          <cell r="AS181">
            <v>0</v>
          </cell>
          <cell r="AT181">
            <v>0</v>
          </cell>
          <cell r="AW181">
            <v>0</v>
          </cell>
          <cell r="AX181">
            <v>121248</v>
          </cell>
          <cell r="AY181">
            <v>0</v>
          </cell>
          <cell r="AZ181">
            <v>0</v>
          </cell>
          <cell r="BA181">
            <v>0</v>
          </cell>
          <cell r="BC181">
            <v>172</v>
          </cell>
          <cell r="BD181">
            <v>172</v>
          </cell>
          <cell r="BE181" t="str">
            <v>MASHPEE</v>
          </cell>
          <cell r="BF181">
            <v>567848</v>
          </cell>
          <cell r="BG181">
            <v>446600</v>
          </cell>
          <cell r="BH181">
            <v>121248</v>
          </cell>
          <cell r="BI181">
            <v>40746.75</v>
          </cell>
          <cell r="BJ181">
            <v>23940.5</v>
          </cell>
          <cell r="BK181">
            <v>0</v>
          </cell>
          <cell r="BL181">
            <v>185935.25</v>
          </cell>
          <cell r="BM181">
            <v>161981.59303778983</v>
          </cell>
        </row>
        <row r="182">
          <cell r="AB182">
            <v>173</v>
          </cell>
          <cell r="AP182">
            <v>0</v>
          </cell>
          <cell r="AS182">
            <v>0</v>
          </cell>
          <cell r="AT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C182">
            <v>173</v>
          </cell>
          <cell r="BD182">
            <v>173</v>
          </cell>
          <cell r="BE182" t="str">
            <v>MATTAPOISETT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</row>
        <row r="183">
          <cell r="AB183">
            <v>174</v>
          </cell>
          <cell r="AC183">
            <v>11.055225148683093</v>
          </cell>
          <cell r="AD183">
            <v>131051</v>
          </cell>
          <cell r="AE183">
            <v>0</v>
          </cell>
          <cell r="AF183">
            <v>131051</v>
          </cell>
          <cell r="AG183">
            <v>9874</v>
          </cell>
          <cell r="AH183">
            <v>140925</v>
          </cell>
          <cell r="AI183">
            <v>0</v>
          </cell>
          <cell r="AJ183">
            <v>0</v>
          </cell>
          <cell r="AK183">
            <v>0</v>
          </cell>
          <cell r="AL183">
            <v>140925</v>
          </cell>
          <cell r="AP183">
            <v>0</v>
          </cell>
          <cell r="AS183">
            <v>0</v>
          </cell>
          <cell r="AT183">
            <v>0</v>
          </cell>
          <cell r="AW183">
            <v>0</v>
          </cell>
          <cell r="AX183">
            <v>8266</v>
          </cell>
          <cell r="AY183">
            <v>0</v>
          </cell>
          <cell r="AZ183">
            <v>0</v>
          </cell>
          <cell r="BA183">
            <v>0</v>
          </cell>
          <cell r="BC183">
            <v>174</v>
          </cell>
          <cell r="BD183">
            <v>174</v>
          </cell>
          <cell r="BE183" t="str">
            <v>MAYNARD</v>
          </cell>
          <cell r="BF183">
            <v>131051</v>
          </cell>
          <cell r="BG183">
            <v>122785</v>
          </cell>
          <cell r="BH183">
            <v>8266</v>
          </cell>
          <cell r="BI183">
            <v>2871</v>
          </cell>
          <cell r="BJ183">
            <v>0</v>
          </cell>
          <cell r="BK183">
            <v>0</v>
          </cell>
          <cell r="BL183">
            <v>11137</v>
          </cell>
          <cell r="BM183">
            <v>9702.243128518478</v>
          </cell>
        </row>
        <row r="184">
          <cell r="AB184">
            <v>175</v>
          </cell>
          <cell r="AC184">
            <v>1.0483271375464684</v>
          </cell>
          <cell r="AD184">
            <v>10200</v>
          </cell>
          <cell r="AE184">
            <v>0</v>
          </cell>
          <cell r="AF184">
            <v>10200</v>
          </cell>
          <cell r="AG184">
            <v>936</v>
          </cell>
          <cell r="AH184">
            <v>11136</v>
          </cell>
          <cell r="AI184">
            <v>0</v>
          </cell>
          <cell r="AJ184">
            <v>0</v>
          </cell>
          <cell r="AK184">
            <v>0</v>
          </cell>
          <cell r="AL184">
            <v>11136</v>
          </cell>
          <cell r="AP184">
            <v>0</v>
          </cell>
          <cell r="AS184">
            <v>0</v>
          </cell>
          <cell r="AT184">
            <v>0</v>
          </cell>
          <cell r="AW184">
            <v>0</v>
          </cell>
          <cell r="AX184">
            <v>872</v>
          </cell>
          <cell r="AY184">
            <v>0</v>
          </cell>
          <cell r="AZ184">
            <v>0</v>
          </cell>
          <cell r="BA184">
            <v>0</v>
          </cell>
          <cell r="BC184">
            <v>175</v>
          </cell>
          <cell r="BD184">
            <v>175</v>
          </cell>
          <cell r="BE184" t="str">
            <v>MEDFIELD</v>
          </cell>
          <cell r="BF184">
            <v>10200</v>
          </cell>
          <cell r="BG184">
            <v>9328</v>
          </cell>
          <cell r="BH184">
            <v>872</v>
          </cell>
          <cell r="BI184">
            <v>0</v>
          </cell>
          <cell r="BJ184">
            <v>80</v>
          </cell>
          <cell r="BK184">
            <v>0</v>
          </cell>
          <cell r="BL184">
            <v>952</v>
          </cell>
          <cell r="BM184">
            <v>829.3557922555078</v>
          </cell>
        </row>
        <row r="185">
          <cell r="AB185">
            <v>176</v>
          </cell>
          <cell r="AC185">
            <v>347.38056397503476</v>
          </cell>
          <cell r="AD185">
            <v>3803645</v>
          </cell>
          <cell r="AE185">
            <v>0</v>
          </cell>
          <cell r="AF185">
            <v>3803645</v>
          </cell>
          <cell r="AG185">
            <v>310209</v>
          </cell>
          <cell r="AH185">
            <v>4113854</v>
          </cell>
          <cell r="AI185">
            <v>0</v>
          </cell>
          <cell r="AJ185">
            <v>0</v>
          </cell>
          <cell r="AK185">
            <v>0</v>
          </cell>
          <cell r="AL185">
            <v>4113854</v>
          </cell>
          <cell r="AP185">
            <v>0</v>
          </cell>
          <cell r="AS185">
            <v>0</v>
          </cell>
          <cell r="AT185">
            <v>0</v>
          </cell>
          <cell r="AW185">
            <v>0</v>
          </cell>
          <cell r="AX185">
            <v>266660</v>
          </cell>
          <cell r="AY185">
            <v>0</v>
          </cell>
          <cell r="AZ185">
            <v>0</v>
          </cell>
          <cell r="BA185">
            <v>0</v>
          </cell>
          <cell r="BC185">
            <v>176</v>
          </cell>
          <cell r="BD185">
            <v>176</v>
          </cell>
          <cell r="BE185" t="str">
            <v>MEDFORD</v>
          </cell>
          <cell r="BF185">
            <v>3803645</v>
          </cell>
          <cell r="BG185">
            <v>3536985</v>
          </cell>
          <cell r="BH185">
            <v>266660</v>
          </cell>
          <cell r="BI185">
            <v>26420</v>
          </cell>
          <cell r="BJ185">
            <v>50545.5</v>
          </cell>
          <cell r="BK185">
            <v>0</v>
          </cell>
          <cell r="BL185">
            <v>343625.5</v>
          </cell>
          <cell r="BM185">
            <v>299356.93150388135</v>
          </cell>
        </row>
        <row r="186">
          <cell r="AB186">
            <v>177</v>
          </cell>
          <cell r="AC186">
            <v>16.151211942234415</v>
          </cell>
          <cell r="AD186">
            <v>162978</v>
          </cell>
          <cell r="AE186">
            <v>0</v>
          </cell>
          <cell r="AF186">
            <v>162978</v>
          </cell>
          <cell r="AG186">
            <v>14419</v>
          </cell>
          <cell r="AH186">
            <v>177397</v>
          </cell>
          <cell r="AI186">
            <v>0</v>
          </cell>
          <cell r="AJ186">
            <v>0</v>
          </cell>
          <cell r="AK186">
            <v>0</v>
          </cell>
          <cell r="AL186">
            <v>177397</v>
          </cell>
          <cell r="AP186">
            <v>0</v>
          </cell>
          <cell r="AS186">
            <v>0</v>
          </cell>
          <cell r="AT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C186">
            <v>177</v>
          </cell>
          <cell r="BD186">
            <v>177</v>
          </cell>
          <cell r="BE186" t="str">
            <v>MEDWAY</v>
          </cell>
          <cell r="BF186">
            <v>162978</v>
          </cell>
          <cell r="BG186">
            <v>164006</v>
          </cell>
          <cell r="BH186">
            <v>0</v>
          </cell>
          <cell r="BI186">
            <v>8743</v>
          </cell>
          <cell r="BJ186">
            <v>9705</v>
          </cell>
          <cell r="BK186">
            <v>0</v>
          </cell>
          <cell r="BL186">
            <v>18448</v>
          </cell>
          <cell r="BM186">
            <v>16071.381991102531</v>
          </cell>
        </row>
        <row r="187">
          <cell r="AB187">
            <v>178</v>
          </cell>
          <cell r="AC187">
            <v>273.6447330571085</v>
          </cell>
          <cell r="AD187">
            <v>2412973</v>
          </cell>
          <cell r="AE187">
            <v>0</v>
          </cell>
          <cell r="AF187">
            <v>2412973</v>
          </cell>
          <cell r="AG187">
            <v>244374</v>
          </cell>
          <cell r="AH187">
            <v>2657347</v>
          </cell>
          <cell r="AI187">
            <v>0</v>
          </cell>
          <cell r="AJ187">
            <v>0</v>
          </cell>
          <cell r="AK187">
            <v>0</v>
          </cell>
          <cell r="AL187">
            <v>2657347</v>
          </cell>
          <cell r="AP187">
            <v>0</v>
          </cell>
          <cell r="AS187">
            <v>0</v>
          </cell>
          <cell r="AT187">
            <v>0</v>
          </cell>
          <cell r="AW187">
            <v>0</v>
          </cell>
          <cell r="AX187">
            <v>174293</v>
          </cell>
          <cell r="AY187">
            <v>0</v>
          </cell>
          <cell r="AZ187">
            <v>0</v>
          </cell>
          <cell r="BA187">
            <v>0</v>
          </cell>
          <cell r="BC187">
            <v>178</v>
          </cell>
          <cell r="BD187">
            <v>178</v>
          </cell>
          <cell r="BE187" t="str">
            <v>MELROSE</v>
          </cell>
          <cell r="BF187">
            <v>2412973</v>
          </cell>
          <cell r="BG187">
            <v>2238680</v>
          </cell>
          <cell r="BH187">
            <v>174293</v>
          </cell>
          <cell r="BI187">
            <v>30248.5</v>
          </cell>
          <cell r="BJ187">
            <v>41948.25</v>
          </cell>
          <cell r="BK187">
            <v>0</v>
          </cell>
          <cell r="BL187">
            <v>246489.75</v>
          </cell>
          <cell r="BM187">
            <v>214734.9809812102</v>
          </cell>
        </row>
        <row r="188">
          <cell r="AB188">
            <v>179</v>
          </cell>
          <cell r="AP188">
            <v>0</v>
          </cell>
          <cell r="AS188">
            <v>0</v>
          </cell>
          <cell r="AT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C188">
            <v>179</v>
          </cell>
          <cell r="BD188">
            <v>179</v>
          </cell>
          <cell r="BE188" t="str">
            <v>MENDON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</row>
        <row r="189">
          <cell r="AB189">
            <v>180</v>
          </cell>
          <cell r="AP189">
            <v>0</v>
          </cell>
          <cell r="AS189">
            <v>0</v>
          </cell>
          <cell r="AT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C189">
            <v>180</v>
          </cell>
          <cell r="BD189">
            <v>180</v>
          </cell>
          <cell r="BE189" t="str">
            <v>MERRIMAC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</row>
        <row r="190">
          <cell r="AB190">
            <v>181</v>
          </cell>
          <cell r="AC190">
            <v>32.31834433629528</v>
          </cell>
          <cell r="AD190">
            <v>351921</v>
          </cell>
          <cell r="AE190">
            <v>0</v>
          </cell>
          <cell r="AF190">
            <v>351921</v>
          </cell>
          <cell r="AG190">
            <v>28864</v>
          </cell>
          <cell r="AH190">
            <v>380785</v>
          </cell>
          <cell r="AI190">
            <v>0</v>
          </cell>
          <cell r="AJ190">
            <v>0</v>
          </cell>
          <cell r="AK190">
            <v>0</v>
          </cell>
          <cell r="AL190">
            <v>380785</v>
          </cell>
          <cell r="AP190">
            <v>0</v>
          </cell>
          <cell r="AS190">
            <v>0</v>
          </cell>
          <cell r="AT190">
            <v>0</v>
          </cell>
          <cell r="AW190">
            <v>0</v>
          </cell>
          <cell r="AX190">
            <v>25515</v>
          </cell>
          <cell r="AY190">
            <v>0</v>
          </cell>
          <cell r="AZ190">
            <v>0</v>
          </cell>
          <cell r="BA190">
            <v>0</v>
          </cell>
          <cell r="BC190">
            <v>181</v>
          </cell>
          <cell r="BD190">
            <v>181</v>
          </cell>
          <cell r="BE190" t="str">
            <v>METHUEN</v>
          </cell>
          <cell r="BF190">
            <v>351921</v>
          </cell>
          <cell r="BG190">
            <v>326406</v>
          </cell>
          <cell r="BH190">
            <v>25515</v>
          </cell>
          <cell r="BI190">
            <v>7075</v>
          </cell>
          <cell r="BJ190">
            <v>9115.75</v>
          </cell>
          <cell r="BK190">
            <v>0</v>
          </cell>
          <cell r="BL190">
            <v>41705.75</v>
          </cell>
          <cell r="BM190">
            <v>36332.88375300436</v>
          </cell>
        </row>
        <row r="191">
          <cell r="AB191">
            <v>182</v>
          </cell>
          <cell r="AC191">
            <v>16.582751690904768</v>
          </cell>
          <cell r="AD191">
            <v>156453</v>
          </cell>
          <cell r="AE191">
            <v>0</v>
          </cell>
          <cell r="AF191">
            <v>156453</v>
          </cell>
          <cell r="AG191">
            <v>14811</v>
          </cell>
          <cell r="AH191">
            <v>171264</v>
          </cell>
          <cell r="AI191">
            <v>0</v>
          </cell>
          <cell r="AJ191">
            <v>0</v>
          </cell>
          <cell r="AK191">
            <v>0</v>
          </cell>
          <cell r="AL191">
            <v>171264</v>
          </cell>
          <cell r="AP191">
            <v>0</v>
          </cell>
          <cell r="AS191">
            <v>0</v>
          </cell>
          <cell r="AT191">
            <v>0</v>
          </cell>
          <cell r="AW191">
            <v>0</v>
          </cell>
          <cell r="AX191">
            <v>42065</v>
          </cell>
          <cell r="AY191">
            <v>0</v>
          </cell>
          <cell r="AZ191">
            <v>0</v>
          </cell>
          <cell r="BA191">
            <v>0</v>
          </cell>
          <cell r="BC191">
            <v>182</v>
          </cell>
          <cell r="BD191">
            <v>182</v>
          </cell>
          <cell r="BE191" t="str">
            <v>MIDDLEBOROUGH</v>
          </cell>
          <cell r="BF191">
            <v>156453</v>
          </cell>
          <cell r="BG191">
            <v>114388</v>
          </cell>
          <cell r="BH191">
            <v>42065</v>
          </cell>
          <cell r="BI191">
            <v>3050.25</v>
          </cell>
          <cell r="BJ191">
            <v>0</v>
          </cell>
          <cell r="BK191">
            <v>0</v>
          </cell>
          <cell r="BL191">
            <v>45115.25</v>
          </cell>
          <cell r="BM191">
            <v>39303.144859827</v>
          </cell>
        </row>
        <row r="192">
          <cell r="AB192">
            <v>183</v>
          </cell>
          <cell r="AP192">
            <v>0</v>
          </cell>
          <cell r="AS192">
            <v>0</v>
          </cell>
          <cell r="AT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C192">
            <v>183</v>
          </cell>
          <cell r="BD192">
            <v>183</v>
          </cell>
          <cell r="BE192" t="str">
            <v>MIDDLEFIELD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</row>
        <row r="193">
          <cell r="AB193">
            <v>184</v>
          </cell>
          <cell r="AP193">
            <v>0</v>
          </cell>
          <cell r="AS193">
            <v>0</v>
          </cell>
          <cell r="AT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C193">
            <v>184</v>
          </cell>
          <cell r="BD193">
            <v>184</v>
          </cell>
          <cell r="BE193" t="str">
            <v>MIDDLETON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</row>
        <row r="194">
          <cell r="AB194">
            <v>185</v>
          </cell>
          <cell r="AC194">
            <v>5.096654275092937</v>
          </cell>
          <cell r="AD194">
            <v>45228</v>
          </cell>
          <cell r="AE194">
            <v>0</v>
          </cell>
          <cell r="AF194">
            <v>45228</v>
          </cell>
          <cell r="AG194">
            <v>4554</v>
          </cell>
          <cell r="AH194">
            <v>49782</v>
          </cell>
          <cell r="AI194">
            <v>0</v>
          </cell>
          <cell r="AJ194">
            <v>0</v>
          </cell>
          <cell r="AK194">
            <v>0</v>
          </cell>
          <cell r="AL194">
            <v>49782</v>
          </cell>
          <cell r="AP194">
            <v>0</v>
          </cell>
          <cell r="AS194">
            <v>0</v>
          </cell>
          <cell r="AT194">
            <v>0</v>
          </cell>
          <cell r="AW194">
            <v>0</v>
          </cell>
          <cell r="AX194">
            <v>3376</v>
          </cell>
          <cell r="AY194">
            <v>0</v>
          </cell>
          <cell r="AZ194">
            <v>0</v>
          </cell>
          <cell r="BA194">
            <v>0</v>
          </cell>
          <cell r="BC194">
            <v>185</v>
          </cell>
          <cell r="BD194">
            <v>185</v>
          </cell>
          <cell r="BE194" t="str">
            <v>MILFORD</v>
          </cell>
          <cell r="BF194">
            <v>45228</v>
          </cell>
          <cell r="BG194">
            <v>41852</v>
          </cell>
          <cell r="BH194">
            <v>3376</v>
          </cell>
          <cell r="BI194">
            <v>1880.25</v>
          </cell>
          <cell r="BJ194">
            <v>0</v>
          </cell>
          <cell r="BK194">
            <v>0</v>
          </cell>
          <cell r="BL194">
            <v>5256.25</v>
          </cell>
          <cell r="BM194">
            <v>4579.098091431737</v>
          </cell>
        </row>
        <row r="195">
          <cell r="AB195">
            <v>186</v>
          </cell>
          <cell r="AC195">
            <v>8.424050632911392</v>
          </cell>
          <cell r="AD195">
            <v>99226</v>
          </cell>
          <cell r="AE195">
            <v>0</v>
          </cell>
          <cell r="AF195">
            <v>99226</v>
          </cell>
          <cell r="AG195">
            <v>7523</v>
          </cell>
          <cell r="AH195">
            <v>106749</v>
          </cell>
          <cell r="AI195">
            <v>0</v>
          </cell>
          <cell r="AJ195">
            <v>0</v>
          </cell>
          <cell r="AK195">
            <v>0</v>
          </cell>
          <cell r="AL195">
            <v>106749</v>
          </cell>
          <cell r="AP195">
            <v>0</v>
          </cell>
          <cell r="AS195">
            <v>0</v>
          </cell>
          <cell r="AT195">
            <v>0</v>
          </cell>
          <cell r="AW195">
            <v>0</v>
          </cell>
          <cell r="AX195">
            <v>10723</v>
          </cell>
          <cell r="AY195">
            <v>0</v>
          </cell>
          <cell r="AZ195">
            <v>0</v>
          </cell>
          <cell r="BA195">
            <v>0</v>
          </cell>
          <cell r="BC195">
            <v>186</v>
          </cell>
          <cell r="BD195">
            <v>186</v>
          </cell>
          <cell r="BE195" t="str">
            <v>MILLBURY</v>
          </cell>
          <cell r="BF195">
            <v>99226</v>
          </cell>
          <cell r="BG195">
            <v>88503</v>
          </cell>
          <cell r="BH195">
            <v>10723</v>
          </cell>
          <cell r="BI195">
            <v>0</v>
          </cell>
          <cell r="BJ195">
            <v>2909</v>
          </cell>
          <cell r="BK195">
            <v>0</v>
          </cell>
          <cell r="BL195">
            <v>13632</v>
          </cell>
          <cell r="BM195">
            <v>11875.817394986432</v>
          </cell>
        </row>
        <row r="196">
          <cell r="AB196">
            <v>187</v>
          </cell>
          <cell r="AC196">
            <v>3.0483271375464693</v>
          </cell>
          <cell r="AD196">
            <v>32205</v>
          </cell>
          <cell r="AE196">
            <v>0</v>
          </cell>
          <cell r="AF196">
            <v>32205</v>
          </cell>
          <cell r="AG196">
            <v>2718</v>
          </cell>
          <cell r="AH196">
            <v>34923</v>
          </cell>
          <cell r="AI196">
            <v>0</v>
          </cell>
          <cell r="AJ196">
            <v>0</v>
          </cell>
          <cell r="AK196">
            <v>0</v>
          </cell>
          <cell r="AL196">
            <v>34923</v>
          </cell>
          <cell r="AP196">
            <v>0</v>
          </cell>
          <cell r="AS196">
            <v>0</v>
          </cell>
          <cell r="AT196">
            <v>0</v>
          </cell>
          <cell r="AW196">
            <v>0</v>
          </cell>
          <cell r="AX196">
            <v>4407</v>
          </cell>
          <cell r="AY196">
            <v>0</v>
          </cell>
          <cell r="AZ196">
            <v>0</v>
          </cell>
          <cell r="BA196">
            <v>0</v>
          </cell>
          <cell r="BC196">
            <v>187</v>
          </cell>
          <cell r="BD196">
            <v>187</v>
          </cell>
          <cell r="BE196" t="str">
            <v>MILLIS</v>
          </cell>
          <cell r="BF196">
            <v>32205</v>
          </cell>
          <cell r="BG196">
            <v>27798</v>
          </cell>
          <cell r="BH196">
            <v>4407</v>
          </cell>
          <cell r="BI196">
            <v>0</v>
          </cell>
          <cell r="BJ196">
            <v>0</v>
          </cell>
          <cell r="BK196">
            <v>0</v>
          </cell>
          <cell r="BL196">
            <v>4407</v>
          </cell>
          <cell r="BM196">
            <v>3839.255227384478</v>
          </cell>
        </row>
        <row r="197">
          <cell r="AB197">
            <v>188</v>
          </cell>
          <cell r="AP197">
            <v>0</v>
          </cell>
          <cell r="AS197">
            <v>0</v>
          </cell>
          <cell r="AT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C197">
            <v>188</v>
          </cell>
          <cell r="BD197">
            <v>188</v>
          </cell>
          <cell r="BE197" t="str">
            <v>MILLVILLE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</row>
        <row r="198">
          <cell r="AB198">
            <v>189</v>
          </cell>
          <cell r="AC198">
            <v>7.313953158066445</v>
          </cell>
          <cell r="AD198">
            <v>89543</v>
          </cell>
          <cell r="AE198">
            <v>0</v>
          </cell>
          <cell r="AF198">
            <v>89543</v>
          </cell>
          <cell r="AG198">
            <v>6537</v>
          </cell>
          <cell r="AH198">
            <v>96080</v>
          </cell>
          <cell r="AI198">
            <v>0</v>
          </cell>
          <cell r="AJ198">
            <v>0</v>
          </cell>
          <cell r="AK198">
            <v>0</v>
          </cell>
          <cell r="AL198">
            <v>96080</v>
          </cell>
          <cell r="AP198">
            <v>0</v>
          </cell>
          <cell r="AS198">
            <v>0</v>
          </cell>
          <cell r="AT198">
            <v>0</v>
          </cell>
          <cell r="AW198">
            <v>0</v>
          </cell>
          <cell r="AX198">
            <v>7802</v>
          </cell>
          <cell r="AY198">
            <v>0</v>
          </cell>
          <cell r="AZ198">
            <v>0</v>
          </cell>
          <cell r="BA198">
            <v>0</v>
          </cell>
          <cell r="BC198">
            <v>189</v>
          </cell>
          <cell r="BD198">
            <v>189</v>
          </cell>
          <cell r="BE198" t="str">
            <v>MILTON</v>
          </cell>
          <cell r="BF198">
            <v>89543</v>
          </cell>
          <cell r="BG198">
            <v>81741</v>
          </cell>
          <cell r="BH198">
            <v>7802</v>
          </cell>
          <cell r="BI198">
            <v>5384.25</v>
          </cell>
          <cell r="BJ198">
            <v>592</v>
          </cell>
          <cell r="BK198">
            <v>0</v>
          </cell>
          <cell r="BL198">
            <v>13778.25</v>
          </cell>
          <cell r="BM198">
            <v>12003.226307399635</v>
          </cell>
        </row>
        <row r="199">
          <cell r="AB199">
            <v>190</v>
          </cell>
          <cell r="AP199">
            <v>0</v>
          </cell>
          <cell r="AS199">
            <v>0</v>
          </cell>
          <cell r="AT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C199">
            <v>190</v>
          </cell>
          <cell r="BD199">
            <v>190</v>
          </cell>
          <cell r="BE199" t="str">
            <v>MONROE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</row>
        <row r="200">
          <cell r="AB200">
            <v>191</v>
          </cell>
          <cell r="AC200">
            <v>11.083123425692696</v>
          </cell>
          <cell r="AD200">
            <v>96492</v>
          </cell>
          <cell r="AE200">
            <v>0</v>
          </cell>
          <cell r="AF200">
            <v>96492</v>
          </cell>
          <cell r="AG200">
            <v>9900</v>
          </cell>
          <cell r="AH200">
            <v>106392</v>
          </cell>
          <cell r="AI200">
            <v>0</v>
          </cell>
          <cell r="AJ200">
            <v>0</v>
          </cell>
          <cell r="AK200">
            <v>0</v>
          </cell>
          <cell r="AL200">
            <v>106392</v>
          </cell>
          <cell r="AP200">
            <v>0</v>
          </cell>
          <cell r="AS200">
            <v>0</v>
          </cell>
          <cell r="AT200">
            <v>0</v>
          </cell>
          <cell r="AW200">
            <v>0</v>
          </cell>
          <cell r="AX200">
            <v>2497</v>
          </cell>
          <cell r="AY200">
            <v>0</v>
          </cell>
          <cell r="AZ200">
            <v>0</v>
          </cell>
          <cell r="BA200">
            <v>0</v>
          </cell>
          <cell r="BC200">
            <v>191</v>
          </cell>
          <cell r="BD200">
            <v>191</v>
          </cell>
          <cell r="BE200" t="str">
            <v>MONSON</v>
          </cell>
          <cell r="BF200">
            <v>96492</v>
          </cell>
          <cell r="BG200">
            <v>93995</v>
          </cell>
          <cell r="BH200">
            <v>2497</v>
          </cell>
          <cell r="BI200">
            <v>741.25</v>
          </cell>
          <cell r="BJ200">
            <v>4489.75</v>
          </cell>
          <cell r="BK200">
            <v>0</v>
          </cell>
          <cell r="BL200">
            <v>7728</v>
          </cell>
          <cell r="BM200">
            <v>6732.417607721181</v>
          </cell>
        </row>
        <row r="201">
          <cell r="AB201">
            <v>192</v>
          </cell>
          <cell r="AP201">
            <v>0</v>
          </cell>
          <cell r="AS201">
            <v>0</v>
          </cell>
          <cell r="AT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C201">
            <v>192</v>
          </cell>
          <cell r="BD201">
            <v>192</v>
          </cell>
          <cell r="BE201" t="str">
            <v>MONTAGUE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</row>
        <row r="202">
          <cell r="AB202">
            <v>193</v>
          </cell>
          <cell r="AP202">
            <v>0</v>
          </cell>
          <cell r="AS202">
            <v>0</v>
          </cell>
          <cell r="AT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C202">
            <v>193</v>
          </cell>
          <cell r="BD202">
            <v>193</v>
          </cell>
          <cell r="BE202" t="str">
            <v>MONTEREY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</row>
        <row r="203">
          <cell r="AB203">
            <v>194</v>
          </cell>
          <cell r="AP203">
            <v>0</v>
          </cell>
          <cell r="AS203">
            <v>0</v>
          </cell>
          <cell r="AT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C203">
            <v>194</v>
          </cell>
          <cell r="BD203">
            <v>194</v>
          </cell>
          <cell r="BE203" t="str">
            <v>MONTGOMERY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</row>
        <row r="204">
          <cell r="AB204">
            <v>195</v>
          </cell>
          <cell r="AP204">
            <v>0</v>
          </cell>
          <cell r="AS204">
            <v>0</v>
          </cell>
          <cell r="AT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C204">
            <v>195</v>
          </cell>
          <cell r="BD204">
            <v>195</v>
          </cell>
          <cell r="BE204" t="str">
            <v>MOUNT WASHINGTON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</row>
        <row r="205">
          <cell r="AB205">
            <v>196</v>
          </cell>
          <cell r="AC205">
            <v>4.07142857142857</v>
          </cell>
          <cell r="AD205">
            <v>35771</v>
          </cell>
          <cell r="AE205">
            <v>0</v>
          </cell>
          <cell r="AF205">
            <v>35771</v>
          </cell>
          <cell r="AG205">
            <v>3639</v>
          </cell>
          <cell r="AH205">
            <v>39410</v>
          </cell>
          <cell r="AI205">
            <v>0</v>
          </cell>
          <cell r="AJ205">
            <v>0</v>
          </cell>
          <cell r="AK205">
            <v>0</v>
          </cell>
          <cell r="AL205">
            <v>39410</v>
          </cell>
          <cell r="AP205">
            <v>0</v>
          </cell>
          <cell r="AS205">
            <v>0</v>
          </cell>
          <cell r="AT205">
            <v>0</v>
          </cell>
          <cell r="AW205">
            <v>0</v>
          </cell>
          <cell r="AX205">
            <v>3556</v>
          </cell>
          <cell r="AY205">
            <v>0</v>
          </cell>
          <cell r="AZ205">
            <v>0</v>
          </cell>
          <cell r="BA205">
            <v>0</v>
          </cell>
          <cell r="BC205">
            <v>196</v>
          </cell>
          <cell r="BD205">
            <v>196</v>
          </cell>
          <cell r="BE205" t="str">
            <v>NAHANT</v>
          </cell>
          <cell r="BF205">
            <v>35771</v>
          </cell>
          <cell r="BG205">
            <v>32215</v>
          </cell>
          <cell r="BH205">
            <v>3556</v>
          </cell>
          <cell r="BI205">
            <v>0</v>
          </cell>
          <cell r="BJ205">
            <v>0</v>
          </cell>
          <cell r="BK205">
            <v>0</v>
          </cell>
          <cell r="BL205">
            <v>3556</v>
          </cell>
          <cell r="BM205">
            <v>3097.887812248515</v>
          </cell>
        </row>
        <row r="206">
          <cell r="AB206">
            <v>197</v>
          </cell>
          <cell r="AP206">
            <v>0</v>
          </cell>
          <cell r="AS206">
            <v>0</v>
          </cell>
          <cell r="AT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C206">
            <v>197</v>
          </cell>
          <cell r="BD206">
            <v>197</v>
          </cell>
          <cell r="BE206" t="str">
            <v>NANTUCKET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</row>
        <row r="207">
          <cell r="AB207">
            <v>198</v>
          </cell>
          <cell r="AC207">
            <v>49.5058888927492</v>
          </cell>
          <cell r="AD207">
            <v>515384</v>
          </cell>
          <cell r="AE207">
            <v>0</v>
          </cell>
          <cell r="AF207">
            <v>515384</v>
          </cell>
          <cell r="AG207">
            <v>44207</v>
          </cell>
          <cell r="AH207">
            <v>559591</v>
          </cell>
          <cell r="AI207">
            <v>0</v>
          </cell>
          <cell r="AJ207">
            <v>0</v>
          </cell>
          <cell r="AK207">
            <v>0</v>
          </cell>
          <cell r="AL207">
            <v>559591</v>
          </cell>
          <cell r="AP207">
            <v>0</v>
          </cell>
          <cell r="AS207">
            <v>0</v>
          </cell>
          <cell r="AT207">
            <v>0</v>
          </cell>
          <cell r="AW207">
            <v>0</v>
          </cell>
          <cell r="AX207">
            <v>54212</v>
          </cell>
          <cell r="AY207">
            <v>0</v>
          </cell>
          <cell r="AZ207">
            <v>0</v>
          </cell>
          <cell r="BA207">
            <v>0</v>
          </cell>
          <cell r="BC207">
            <v>198</v>
          </cell>
          <cell r="BD207">
            <v>198</v>
          </cell>
          <cell r="BE207" t="str">
            <v>NATICK</v>
          </cell>
          <cell r="BF207">
            <v>515384</v>
          </cell>
          <cell r="BG207">
            <v>461172</v>
          </cell>
          <cell r="BH207">
            <v>54212</v>
          </cell>
          <cell r="BI207">
            <v>0</v>
          </cell>
          <cell r="BJ207">
            <v>0</v>
          </cell>
          <cell r="BK207">
            <v>0</v>
          </cell>
          <cell r="BL207">
            <v>54212</v>
          </cell>
          <cell r="BM207">
            <v>47227.97921192814</v>
          </cell>
        </row>
        <row r="208">
          <cell r="AB208">
            <v>199</v>
          </cell>
          <cell r="AC208">
            <v>6.983085545273052</v>
          </cell>
          <cell r="AD208">
            <v>85980</v>
          </cell>
          <cell r="AE208">
            <v>0</v>
          </cell>
          <cell r="AF208">
            <v>85980</v>
          </cell>
          <cell r="AG208">
            <v>6235</v>
          </cell>
          <cell r="AH208">
            <v>92215</v>
          </cell>
          <cell r="AI208">
            <v>0</v>
          </cell>
          <cell r="AJ208">
            <v>0</v>
          </cell>
          <cell r="AK208">
            <v>0</v>
          </cell>
          <cell r="AL208">
            <v>92215</v>
          </cell>
          <cell r="AP208">
            <v>0</v>
          </cell>
          <cell r="AS208">
            <v>0</v>
          </cell>
          <cell r="AT208">
            <v>0</v>
          </cell>
          <cell r="AW208">
            <v>0</v>
          </cell>
          <cell r="AX208">
            <v>10302</v>
          </cell>
          <cell r="AY208">
            <v>0</v>
          </cell>
          <cell r="AZ208">
            <v>0</v>
          </cell>
          <cell r="BA208">
            <v>0</v>
          </cell>
          <cell r="BC208">
            <v>199</v>
          </cell>
          <cell r="BD208">
            <v>199</v>
          </cell>
          <cell r="BE208" t="str">
            <v>NEEDHAM</v>
          </cell>
          <cell r="BF208">
            <v>85980</v>
          </cell>
          <cell r="BG208">
            <v>75678</v>
          </cell>
          <cell r="BH208">
            <v>10302</v>
          </cell>
          <cell r="BI208">
            <v>0</v>
          </cell>
          <cell r="BJ208">
            <v>6272.75</v>
          </cell>
          <cell r="BK208">
            <v>0</v>
          </cell>
          <cell r="BL208">
            <v>16574.75</v>
          </cell>
          <cell r="BM208">
            <v>14439.458947150188</v>
          </cell>
        </row>
        <row r="209">
          <cell r="AB209">
            <v>200</v>
          </cell>
          <cell r="AP209">
            <v>0</v>
          </cell>
          <cell r="AS209">
            <v>0</v>
          </cell>
          <cell r="AT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C209">
            <v>200</v>
          </cell>
          <cell r="BD209">
            <v>200</v>
          </cell>
          <cell r="BE209" t="str">
            <v>NEW ASHFORD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</row>
        <row r="210">
          <cell r="AB210">
            <v>201</v>
          </cell>
          <cell r="AC210">
            <v>676.9355199676606</v>
          </cell>
          <cell r="AD210">
            <v>7313073</v>
          </cell>
          <cell r="AE210">
            <v>0</v>
          </cell>
          <cell r="AF210">
            <v>7313073</v>
          </cell>
          <cell r="AG210">
            <v>604498</v>
          </cell>
          <cell r="AH210">
            <v>7917571</v>
          </cell>
          <cell r="AI210">
            <v>0</v>
          </cell>
          <cell r="AJ210">
            <v>0</v>
          </cell>
          <cell r="AK210">
            <v>0</v>
          </cell>
          <cell r="AL210">
            <v>7917571</v>
          </cell>
          <cell r="AP210">
            <v>0</v>
          </cell>
          <cell r="AS210">
            <v>0</v>
          </cell>
          <cell r="AT210">
            <v>0</v>
          </cell>
          <cell r="AW210">
            <v>0</v>
          </cell>
          <cell r="AX210">
            <v>1290263</v>
          </cell>
          <cell r="AY210">
            <v>0</v>
          </cell>
          <cell r="AZ210">
            <v>0</v>
          </cell>
          <cell r="BA210">
            <v>0</v>
          </cell>
          <cell r="BC210">
            <v>201</v>
          </cell>
          <cell r="BD210">
            <v>201</v>
          </cell>
          <cell r="BE210" t="str">
            <v>NEW BEDFORD</v>
          </cell>
          <cell r="BF210">
            <v>7313073</v>
          </cell>
          <cell r="BG210">
            <v>6022810</v>
          </cell>
          <cell r="BH210">
            <v>1290263</v>
          </cell>
          <cell r="BI210">
            <v>297736.25</v>
          </cell>
          <cell r="BJ210">
            <v>84977.25</v>
          </cell>
          <cell r="BK210">
            <v>0</v>
          </cell>
          <cell r="BL210">
            <v>1672976.5</v>
          </cell>
          <cell r="BM210">
            <v>1457450.3682587673</v>
          </cell>
        </row>
        <row r="211">
          <cell r="AB211">
            <v>202</v>
          </cell>
          <cell r="AP211">
            <v>0</v>
          </cell>
          <cell r="AS211">
            <v>0</v>
          </cell>
          <cell r="AT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C211">
            <v>202</v>
          </cell>
          <cell r="BD211">
            <v>202</v>
          </cell>
          <cell r="BE211" t="str">
            <v>NEW BRAINTREE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</row>
        <row r="212">
          <cell r="AB212">
            <v>203</v>
          </cell>
          <cell r="AP212">
            <v>0</v>
          </cell>
          <cell r="AS212">
            <v>0</v>
          </cell>
          <cell r="AT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C212">
            <v>203</v>
          </cell>
          <cell r="BD212">
            <v>205</v>
          </cell>
          <cell r="BE212" t="str">
            <v>NEWBURY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</row>
        <row r="213">
          <cell r="AB213">
            <v>204</v>
          </cell>
          <cell r="AC213">
            <v>166</v>
          </cell>
          <cell r="AD213">
            <v>1873638</v>
          </cell>
          <cell r="AE213">
            <v>0</v>
          </cell>
          <cell r="AF213">
            <v>1873638</v>
          </cell>
          <cell r="AG213">
            <v>148239</v>
          </cell>
          <cell r="AH213">
            <v>2021877</v>
          </cell>
          <cell r="AI213">
            <v>0</v>
          </cell>
          <cell r="AJ213">
            <v>0</v>
          </cell>
          <cell r="AK213">
            <v>0</v>
          </cell>
          <cell r="AL213">
            <v>2021877</v>
          </cell>
          <cell r="AP213">
            <v>0</v>
          </cell>
          <cell r="AS213">
            <v>0</v>
          </cell>
          <cell r="AT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C213">
            <v>204</v>
          </cell>
          <cell r="BD213">
            <v>206</v>
          </cell>
          <cell r="BE213" t="str">
            <v>NEWBURYPORT</v>
          </cell>
          <cell r="BF213">
            <v>1873638</v>
          </cell>
          <cell r="BG213">
            <v>2056275</v>
          </cell>
          <cell r="BH213">
            <v>0</v>
          </cell>
          <cell r="BI213">
            <v>134619.25</v>
          </cell>
          <cell r="BJ213">
            <v>0</v>
          </cell>
          <cell r="BK213">
            <v>0</v>
          </cell>
          <cell r="BL213">
            <v>134619.25</v>
          </cell>
          <cell r="BM213">
            <v>117276.52808465576</v>
          </cell>
        </row>
        <row r="214">
          <cell r="AB214">
            <v>205</v>
          </cell>
          <cell r="AP214">
            <v>0</v>
          </cell>
          <cell r="AS214">
            <v>0</v>
          </cell>
          <cell r="AT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C214">
            <v>205</v>
          </cell>
          <cell r="BD214">
            <v>203</v>
          </cell>
          <cell r="BE214" t="str">
            <v>NEW MARLBOROUGH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</row>
        <row r="215">
          <cell r="AB215">
            <v>206</v>
          </cell>
          <cell r="AP215">
            <v>0</v>
          </cell>
          <cell r="AS215">
            <v>0</v>
          </cell>
          <cell r="AT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C215">
            <v>206</v>
          </cell>
          <cell r="BD215">
            <v>204</v>
          </cell>
          <cell r="BE215" t="str">
            <v>NEW SALEM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</row>
        <row r="216">
          <cell r="AB216">
            <v>207</v>
          </cell>
          <cell r="AC216">
            <v>10.95682529615358</v>
          </cell>
          <cell r="AD216">
            <v>156271</v>
          </cell>
          <cell r="AE216">
            <v>0</v>
          </cell>
          <cell r="AF216">
            <v>156271</v>
          </cell>
          <cell r="AG216">
            <v>9789</v>
          </cell>
          <cell r="AH216">
            <v>166060</v>
          </cell>
          <cell r="AI216">
            <v>0</v>
          </cell>
          <cell r="AJ216">
            <v>0</v>
          </cell>
          <cell r="AK216">
            <v>0</v>
          </cell>
          <cell r="AL216">
            <v>166060</v>
          </cell>
          <cell r="AP216">
            <v>0</v>
          </cell>
          <cell r="AS216">
            <v>0</v>
          </cell>
          <cell r="AT216">
            <v>0</v>
          </cell>
          <cell r="AW216">
            <v>0</v>
          </cell>
          <cell r="AX216">
            <v>7328</v>
          </cell>
          <cell r="AY216">
            <v>0</v>
          </cell>
          <cell r="AZ216">
            <v>0</v>
          </cell>
          <cell r="BA216">
            <v>0</v>
          </cell>
          <cell r="BC216">
            <v>207</v>
          </cell>
          <cell r="BD216">
            <v>207</v>
          </cell>
          <cell r="BE216" t="str">
            <v>NEWTON</v>
          </cell>
          <cell r="BF216">
            <v>156271</v>
          </cell>
          <cell r="BG216">
            <v>148943</v>
          </cell>
          <cell r="BH216">
            <v>7328</v>
          </cell>
          <cell r="BI216">
            <v>0</v>
          </cell>
          <cell r="BJ216">
            <v>0</v>
          </cell>
          <cell r="BK216">
            <v>0</v>
          </cell>
          <cell r="BL216">
            <v>7328</v>
          </cell>
          <cell r="BM216">
            <v>6383.948787445758</v>
          </cell>
        </row>
        <row r="217">
          <cell r="AB217">
            <v>208</v>
          </cell>
          <cell r="AC217">
            <v>1.9983361064891847</v>
          </cell>
          <cell r="AD217">
            <v>21504</v>
          </cell>
          <cell r="AE217">
            <v>0</v>
          </cell>
          <cell r="AF217">
            <v>21504</v>
          </cell>
          <cell r="AG217">
            <v>1784</v>
          </cell>
          <cell r="AH217">
            <v>23288</v>
          </cell>
          <cell r="AI217">
            <v>0</v>
          </cell>
          <cell r="AJ217">
            <v>0</v>
          </cell>
          <cell r="AK217">
            <v>0</v>
          </cell>
          <cell r="AL217">
            <v>23288</v>
          </cell>
          <cell r="AP217">
            <v>0</v>
          </cell>
          <cell r="AS217">
            <v>0</v>
          </cell>
          <cell r="AT217">
            <v>0</v>
          </cell>
          <cell r="AW217">
            <v>0</v>
          </cell>
          <cell r="AX217">
            <v>201</v>
          </cell>
          <cell r="AY217">
            <v>0</v>
          </cell>
          <cell r="AZ217">
            <v>0</v>
          </cell>
          <cell r="BA217">
            <v>0</v>
          </cell>
          <cell r="BC217">
            <v>208</v>
          </cell>
          <cell r="BD217">
            <v>208</v>
          </cell>
          <cell r="BE217" t="str">
            <v>NORFOLK</v>
          </cell>
          <cell r="BF217">
            <v>21504</v>
          </cell>
          <cell r="BG217">
            <v>21303</v>
          </cell>
          <cell r="BH217">
            <v>201</v>
          </cell>
          <cell r="BI217">
            <v>0</v>
          </cell>
          <cell r="BJ217">
            <v>0</v>
          </cell>
          <cell r="BK217">
            <v>0</v>
          </cell>
          <cell r="BL217">
            <v>201</v>
          </cell>
          <cell r="BM217">
            <v>175.1055821884003</v>
          </cell>
        </row>
        <row r="218">
          <cell r="AB218">
            <v>209</v>
          </cell>
          <cell r="AC218">
            <v>79.231884057971</v>
          </cell>
          <cell r="AD218">
            <v>958153</v>
          </cell>
          <cell r="AE218">
            <v>0</v>
          </cell>
          <cell r="AF218">
            <v>958153</v>
          </cell>
          <cell r="AG218">
            <v>70756</v>
          </cell>
          <cell r="AH218">
            <v>1028909</v>
          </cell>
          <cell r="AI218">
            <v>0</v>
          </cell>
          <cell r="AJ218">
            <v>0</v>
          </cell>
          <cell r="AK218">
            <v>0</v>
          </cell>
          <cell r="AL218">
            <v>1028909</v>
          </cell>
          <cell r="AP218">
            <v>0</v>
          </cell>
          <cell r="AS218">
            <v>0</v>
          </cell>
          <cell r="AT218">
            <v>0</v>
          </cell>
          <cell r="AW218">
            <v>0</v>
          </cell>
          <cell r="AX218">
            <v>139168</v>
          </cell>
          <cell r="AY218">
            <v>0</v>
          </cell>
          <cell r="AZ218">
            <v>0</v>
          </cell>
          <cell r="BA218">
            <v>0</v>
          </cell>
          <cell r="BC218">
            <v>209</v>
          </cell>
          <cell r="BD218">
            <v>209</v>
          </cell>
          <cell r="BE218" t="str">
            <v>NORTH ADAMS</v>
          </cell>
          <cell r="BF218">
            <v>958153</v>
          </cell>
          <cell r="BG218">
            <v>818985</v>
          </cell>
          <cell r="BH218">
            <v>139168</v>
          </cell>
          <cell r="BI218">
            <v>0</v>
          </cell>
          <cell r="BJ218">
            <v>0</v>
          </cell>
          <cell r="BK218">
            <v>0</v>
          </cell>
          <cell r="BL218">
            <v>139168</v>
          </cell>
          <cell r="BM218">
            <v>121239.27195022533</v>
          </cell>
        </row>
        <row r="219">
          <cell r="AB219">
            <v>210</v>
          </cell>
          <cell r="AC219">
            <v>197.49486232122334</v>
          </cell>
          <cell r="AD219">
            <v>1993891</v>
          </cell>
          <cell r="AE219">
            <v>0</v>
          </cell>
          <cell r="AF219">
            <v>1993891</v>
          </cell>
          <cell r="AG219">
            <v>176364</v>
          </cell>
          <cell r="AH219">
            <v>2170255</v>
          </cell>
          <cell r="AI219">
            <v>0</v>
          </cell>
          <cell r="AJ219">
            <v>0</v>
          </cell>
          <cell r="AK219">
            <v>0</v>
          </cell>
          <cell r="AL219">
            <v>2170255</v>
          </cell>
          <cell r="AP219">
            <v>0</v>
          </cell>
          <cell r="AS219">
            <v>0</v>
          </cell>
          <cell r="AT219">
            <v>0</v>
          </cell>
          <cell r="AW219">
            <v>0</v>
          </cell>
          <cell r="AX219">
            <v>156036</v>
          </cell>
          <cell r="AY219">
            <v>0</v>
          </cell>
          <cell r="AZ219">
            <v>0</v>
          </cell>
          <cell r="BA219">
            <v>0</v>
          </cell>
          <cell r="BC219">
            <v>210</v>
          </cell>
          <cell r="BD219">
            <v>214</v>
          </cell>
          <cell r="BE219" t="str">
            <v>NORTHAMPTON</v>
          </cell>
          <cell r="BF219">
            <v>1993891</v>
          </cell>
          <cell r="BG219">
            <v>1837855</v>
          </cell>
          <cell r="BH219">
            <v>156036</v>
          </cell>
          <cell r="BI219">
            <v>66332.25</v>
          </cell>
          <cell r="BJ219">
            <v>58940</v>
          </cell>
          <cell r="BK219">
            <v>0</v>
          </cell>
          <cell r="BL219">
            <v>281308.25</v>
          </cell>
          <cell r="BM219">
            <v>245067.88502810974</v>
          </cell>
        </row>
        <row r="220">
          <cell r="AB220">
            <v>211</v>
          </cell>
          <cell r="AC220">
            <v>3.0880913539967376</v>
          </cell>
          <cell r="AD220">
            <v>37107</v>
          </cell>
          <cell r="AE220">
            <v>0</v>
          </cell>
          <cell r="AF220">
            <v>37107</v>
          </cell>
          <cell r="AG220">
            <v>2754</v>
          </cell>
          <cell r="AH220">
            <v>39861</v>
          </cell>
          <cell r="AI220">
            <v>0</v>
          </cell>
          <cell r="AJ220">
            <v>0</v>
          </cell>
          <cell r="AK220">
            <v>0</v>
          </cell>
          <cell r="AL220">
            <v>39861</v>
          </cell>
          <cell r="AP220">
            <v>0</v>
          </cell>
          <cell r="AS220">
            <v>0</v>
          </cell>
          <cell r="AT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C220">
            <v>211</v>
          </cell>
          <cell r="BD220">
            <v>210</v>
          </cell>
          <cell r="BE220" t="str">
            <v>NORTH ANDOVER</v>
          </cell>
          <cell r="BF220">
            <v>37107</v>
          </cell>
          <cell r="BG220">
            <v>37669</v>
          </cell>
          <cell r="BH220">
            <v>0</v>
          </cell>
          <cell r="BI220">
            <v>0</v>
          </cell>
          <cell r="BJ220">
            <v>530.75</v>
          </cell>
          <cell r="BK220">
            <v>0</v>
          </cell>
          <cell r="BL220">
            <v>530.75</v>
          </cell>
          <cell r="BM220">
            <v>462.3745659029525</v>
          </cell>
        </row>
        <row r="221">
          <cell r="AB221">
            <v>212</v>
          </cell>
          <cell r="AC221">
            <v>82.86356073211317</v>
          </cell>
          <cell r="AD221">
            <v>749887</v>
          </cell>
          <cell r="AE221">
            <v>0</v>
          </cell>
          <cell r="AF221">
            <v>749887</v>
          </cell>
          <cell r="AG221">
            <v>73990</v>
          </cell>
          <cell r="AH221">
            <v>823877</v>
          </cell>
          <cell r="AI221">
            <v>0</v>
          </cell>
          <cell r="AJ221">
            <v>0</v>
          </cell>
          <cell r="AK221">
            <v>0</v>
          </cell>
          <cell r="AL221">
            <v>823877</v>
          </cell>
          <cell r="AP221">
            <v>0</v>
          </cell>
          <cell r="AS221">
            <v>0</v>
          </cell>
          <cell r="AT221">
            <v>0</v>
          </cell>
          <cell r="AW221">
            <v>0</v>
          </cell>
          <cell r="AX221">
            <v>33367</v>
          </cell>
          <cell r="AY221">
            <v>0</v>
          </cell>
          <cell r="AZ221">
            <v>0</v>
          </cell>
          <cell r="BA221">
            <v>0</v>
          </cell>
          <cell r="BC221">
            <v>212</v>
          </cell>
          <cell r="BD221">
            <v>211</v>
          </cell>
          <cell r="BE221" t="str">
            <v>NORTH ATTLEBOROUGH</v>
          </cell>
          <cell r="BF221">
            <v>749887</v>
          </cell>
          <cell r="BG221">
            <v>716520</v>
          </cell>
          <cell r="BH221">
            <v>33367</v>
          </cell>
          <cell r="BI221">
            <v>0</v>
          </cell>
          <cell r="BJ221">
            <v>0</v>
          </cell>
          <cell r="BK221">
            <v>0</v>
          </cell>
          <cell r="BL221">
            <v>33367</v>
          </cell>
          <cell r="BM221">
            <v>29068.397815325137</v>
          </cell>
        </row>
        <row r="222">
          <cell r="AB222">
            <v>213</v>
          </cell>
          <cell r="AC222">
            <v>21.06542056074766</v>
          </cell>
          <cell r="AD222">
            <v>252132</v>
          </cell>
          <cell r="AE222">
            <v>0</v>
          </cell>
          <cell r="AF222">
            <v>252132</v>
          </cell>
          <cell r="AG222">
            <v>18812</v>
          </cell>
          <cell r="AH222">
            <v>270944</v>
          </cell>
          <cell r="AI222">
            <v>0</v>
          </cell>
          <cell r="AJ222">
            <v>0</v>
          </cell>
          <cell r="AK222">
            <v>0</v>
          </cell>
          <cell r="AL222">
            <v>270944</v>
          </cell>
          <cell r="AP222">
            <v>0</v>
          </cell>
          <cell r="AS222">
            <v>0</v>
          </cell>
          <cell r="AT222">
            <v>0</v>
          </cell>
          <cell r="AW222">
            <v>0</v>
          </cell>
          <cell r="AX222">
            <v>13488</v>
          </cell>
          <cell r="AY222">
            <v>0</v>
          </cell>
          <cell r="AZ222">
            <v>0</v>
          </cell>
          <cell r="BA222">
            <v>0</v>
          </cell>
          <cell r="BC222">
            <v>213</v>
          </cell>
          <cell r="BD222">
            <v>215</v>
          </cell>
          <cell r="BE222" t="str">
            <v>NORTHBOROUGH</v>
          </cell>
          <cell r="BF222">
            <v>252132</v>
          </cell>
          <cell r="BG222">
            <v>238644</v>
          </cell>
          <cell r="BH222">
            <v>13488</v>
          </cell>
          <cell r="BI222">
            <v>0</v>
          </cell>
          <cell r="BJ222">
            <v>5509</v>
          </cell>
          <cell r="BK222">
            <v>0</v>
          </cell>
          <cell r="BL222">
            <v>18997</v>
          </cell>
          <cell r="BM222">
            <v>16549.65544693055</v>
          </cell>
        </row>
        <row r="223">
          <cell r="AB223">
            <v>214</v>
          </cell>
          <cell r="AC223">
            <v>4.057672931938991</v>
          </cell>
          <cell r="AD223">
            <v>41366</v>
          </cell>
          <cell r="AE223">
            <v>0</v>
          </cell>
          <cell r="AF223">
            <v>41366</v>
          </cell>
          <cell r="AG223">
            <v>3624</v>
          </cell>
          <cell r="AH223">
            <v>44990</v>
          </cell>
          <cell r="AI223">
            <v>0</v>
          </cell>
          <cell r="AJ223">
            <v>0</v>
          </cell>
          <cell r="AK223">
            <v>0</v>
          </cell>
          <cell r="AL223">
            <v>44990</v>
          </cell>
          <cell r="AP223">
            <v>0</v>
          </cell>
          <cell r="AS223">
            <v>0</v>
          </cell>
          <cell r="AT223">
            <v>0</v>
          </cell>
          <cell r="AW223">
            <v>0</v>
          </cell>
          <cell r="AX223">
            <v>5955</v>
          </cell>
          <cell r="AY223">
            <v>0</v>
          </cell>
          <cell r="AZ223">
            <v>0</v>
          </cell>
          <cell r="BA223">
            <v>0</v>
          </cell>
          <cell r="BC223">
            <v>214</v>
          </cell>
          <cell r="BD223">
            <v>216</v>
          </cell>
          <cell r="BE223" t="str">
            <v>NORTHBRIDGE</v>
          </cell>
          <cell r="BF223">
            <v>41366</v>
          </cell>
          <cell r="BG223">
            <v>35411</v>
          </cell>
          <cell r="BH223">
            <v>5955</v>
          </cell>
          <cell r="BI223">
            <v>1838.25</v>
          </cell>
          <cell r="BJ223">
            <v>2878.5</v>
          </cell>
          <cell r="BK223">
            <v>0</v>
          </cell>
          <cell r="BL223">
            <v>10671.75</v>
          </cell>
          <cell r="BM223">
            <v>9296.930331935626</v>
          </cell>
        </row>
        <row r="224">
          <cell r="AB224">
            <v>215</v>
          </cell>
          <cell r="AP224">
            <v>0</v>
          </cell>
          <cell r="AS224">
            <v>0</v>
          </cell>
          <cell r="AT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C224">
            <v>215</v>
          </cell>
          <cell r="BD224">
            <v>212</v>
          </cell>
          <cell r="BE224" t="str">
            <v>NORTH BROOKFIELD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</row>
        <row r="225">
          <cell r="AB225">
            <v>216</v>
          </cell>
          <cell r="AP225">
            <v>0</v>
          </cell>
          <cell r="AS225">
            <v>0</v>
          </cell>
          <cell r="AT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C225">
            <v>216</v>
          </cell>
          <cell r="BD225">
            <v>217</v>
          </cell>
          <cell r="BE225" t="str">
            <v>NORTHFIELD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</row>
        <row r="226">
          <cell r="AB226">
            <v>217</v>
          </cell>
          <cell r="AP226">
            <v>0</v>
          </cell>
          <cell r="AS226">
            <v>0</v>
          </cell>
          <cell r="AT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C226">
            <v>217</v>
          </cell>
          <cell r="BD226">
            <v>213</v>
          </cell>
          <cell r="BE226" t="str">
            <v>NORTH READING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</row>
        <row r="227">
          <cell r="AB227">
            <v>218</v>
          </cell>
          <cell r="AC227">
            <v>201.66867266912365</v>
          </cell>
          <cell r="AD227">
            <v>1992570</v>
          </cell>
          <cell r="AE227">
            <v>0</v>
          </cell>
          <cell r="AF227">
            <v>1992570</v>
          </cell>
          <cell r="AG227">
            <v>180088</v>
          </cell>
          <cell r="AH227">
            <v>2172658</v>
          </cell>
          <cell r="AI227">
            <v>0</v>
          </cell>
          <cell r="AJ227">
            <v>0</v>
          </cell>
          <cell r="AK227">
            <v>0</v>
          </cell>
          <cell r="AL227">
            <v>2172658</v>
          </cell>
          <cell r="AP227">
            <v>0</v>
          </cell>
          <cell r="AS227">
            <v>0</v>
          </cell>
          <cell r="AT227">
            <v>0</v>
          </cell>
          <cell r="AW227">
            <v>0</v>
          </cell>
          <cell r="AX227">
            <v>108203</v>
          </cell>
          <cell r="AY227">
            <v>0</v>
          </cell>
          <cell r="AZ227">
            <v>0</v>
          </cell>
          <cell r="BA227">
            <v>0</v>
          </cell>
          <cell r="BC227">
            <v>218</v>
          </cell>
          <cell r="BD227">
            <v>218</v>
          </cell>
          <cell r="BE227" t="str">
            <v>NORTON</v>
          </cell>
          <cell r="BF227">
            <v>1992570</v>
          </cell>
          <cell r="BG227">
            <v>1884367</v>
          </cell>
          <cell r="BH227">
            <v>108203</v>
          </cell>
          <cell r="BI227">
            <v>0</v>
          </cell>
          <cell r="BJ227">
            <v>12220.25</v>
          </cell>
          <cell r="BK227">
            <v>0</v>
          </cell>
          <cell r="BL227">
            <v>120423.25</v>
          </cell>
          <cell r="BM227">
            <v>104909.36965308098</v>
          </cell>
        </row>
        <row r="228">
          <cell r="AB228">
            <v>219</v>
          </cell>
          <cell r="AC228">
            <v>3.0055658627087207</v>
          </cell>
          <cell r="AD228">
            <v>29965</v>
          </cell>
          <cell r="AE228">
            <v>0</v>
          </cell>
          <cell r="AF228">
            <v>29965</v>
          </cell>
          <cell r="AG228">
            <v>2678</v>
          </cell>
          <cell r="AH228">
            <v>32643</v>
          </cell>
          <cell r="AI228">
            <v>0</v>
          </cell>
          <cell r="AJ228">
            <v>0</v>
          </cell>
          <cell r="AK228">
            <v>0</v>
          </cell>
          <cell r="AL228">
            <v>32643</v>
          </cell>
          <cell r="AP228">
            <v>0</v>
          </cell>
          <cell r="AS228">
            <v>0</v>
          </cell>
          <cell r="AT228">
            <v>0</v>
          </cell>
          <cell r="AW228">
            <v>0</v>
          </cell>
          <cell r="AX228">
            <v>1081</v>
          </cell>
          <cell r="AY228">
            <v>0</v>
          </cell>
          <cell r="AZ228">
            <v>0</v>
          </cell>
          <cell r="BA228">
            <v>0</v>
          </cell>
          <cell r="BC228">
            <v>219</v>
          </cell>
          <cell r="BD228">
            <v>219</v>
          </cell>
          <cell r="BE228" t="str">
            <v>NORWELL</v>
          </cell>
          <cell r="BF228">
            <v>29965</v>
          </cell>
          <cell r="BG228">
            <v>28884</v>
          </cell>
          <cell r="BH228">
            <v>1081</v>
          </cell>
          <cell r="BI228">
            <v>2281</v>
          </cell>
          <cell r="BJ228">
            <v>0</v>
          </cell>
          <cell r="BK228">
            <v>0</v>
          </cell>
          <cell r="BL228">
            <v>3362</v>
          </cell>
          <cell r="BM228">
            <v>2928.8804344149344</v>
          </cell>
        </row>
        <row r="229">
          <cell r="AB229">
            <v>220</v>
          </cell>
          <cell r="AC229">
            <v>8.840682997796351</v>
          </cell>
          <cell r="AD229">
            <v>105176</v>
          </cell>
          <cell r="AE229">
            <v>0</v>
          </cell>
          <cell r="AF229">
            <v>105176</v>
          </cell>
          <cell r="AG229">
            <v>7900</v>
          </cell>
          <cell r="AH229">
            <v>113076</v>
          </cell>
          <cell r="AI229">
            <v>0</v>
          </cell>
          <cell r="AJ229">
            <v>0</v>
          </cell>
          <cell r="AK229">
            <v>0</v>
          </cell>
          <cell r="AL229">
            <v>113076</v>
          </cell>
          <cell r="AP229">
            <v>0</v>
          </cell>
          <cell r="AS229">
            <v>0</v>
          </cell>
          <cell r="AT229">
            <v>0</v>
          </cell>
          <cell r="AW229">
            <v>0</v>
          </cell>
          <cell r="AX229">
            <v>1786</v>
          </cell>
          <cell r="AY229">
            <v>0</v>
          </cell>
          <cell r="AZ229">
            <v>0</v>
          </cell>
          <cell r="BA229">
            <v>0</v>
          </cell>
          <cell r="BC229">
            <v>220</v>
          </cell>
          <cell r="BD229">
            <v>220</v>
          </cell>
          <cell r="BE229" t="str">
            <v>NORWOOD</v>
          </cell>
          <cell r="BF229">
            <v>105176</v>
          </cell>
          <cell r="BG229">
            <v>103390</v>
          </cell>
          <cell r="BH229">
            <v>1786</v>
          </cell>
          <cell r="BI229">
            <v>0</v>
          </cell>
          <cell r="BJ229">
            <v>21836.25</v>
          </cell>
          <cell r="BK229">
            <v>0</v>
          </cell>
          <cell r="BL229">
            <v>23622.25</v>
          </cell>
          <cell r="BM229">
            <v>20579.043974377804</v>
          </cell>
        </row>
        <row r="230">
          <cell r="AB230">
            <v>221</v>
          </cell>
          <cell r="AC230">
            <v>21.758241758241756</v>
          </cell>
          <cell r="AD230">
            <v>424805</v>
          </cell>
          <cell r="AE230">
            <v>0</v>
          </cell>
          <cell r="AF230">
            <v>424805</v>
          </cell>
          <cell r="AG230">
            <v>19430</v>
          </cell>
          <cell r="AH230">
            <v>444235</v>
          </cell>
          <cell r="AI230">
            <v>0</v>
          </cell>
          <cell r="AJ230">
            <v>0</v>
          </cell>
          <cell r="AK230">
            <v>0</v>
          </cell>
          <cell r="AL230">
            <v>444235</v>
          </cell>
          <cell r="AP230">
            <v>0</v>
          </cell>
          <cell r="AS230">
            <v>0</v>
          </cell>
          <cell r="AT230">
            <v>0</v>
          </cell>
          <cell r="AW230">
            <v>0</v>
          </cell>
          <cell r="AX230">
            <v>58725</v>
          </cell>
          <cell r="AY230">
            <v>0</v>
          </cell>
          <cell r="AZ230">
            <v>0</v>
          </cell>
          <cell r="BA230">
            <v>0</v>
          </cell>
          <cell r="BC230">
            <v>221</v>
          </cell>
          <cell r="BD230">
            <v>221</v>
          </cell>
          <cell r="BE230" t="str">
            <v>OAK BLUFFS</v>
          </cell>
          <cell r="BF230">
            <v>424805</v>
          </cell>
          <cell r="BG230">
            <v>366080</v>
          </cell>
          <cell r="BH230">
            <v>58725</v>
          </cell>
          <cell r="BI230">
            <v>0</v>
          </cell>
          <cell r="BJ230">
            <v>0</v>
          </cell>
          <cell r="BK230">
            <v>0</v>
          </cell>
          <cell r="BL230">
            <v>58725</v>
          </cell>
          <cell r="BM230">
            <v>51159.5786766856</v>
          </cell>
        </row>
        <row r="231">
          <cell r="AB231">
            <v>222</v>
          </cell>
          <cell r="AP231">
            <v>0</v>
          </cell>
          <cell r="AS231">
            <v>0</v>
          </cell>
          <cell r="AT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C231">
            <v>222</v>
          </cell>
          <cell r="BD231">
            <v>222</v>
          </cell>
          <cell r="BE231" t="str">
            <v>OAKHAM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</row>
        <row r="232">
          <cell r="AB232">
            <v>223</v>
          </cell>
          <cell r="AC232">
            <v>1.2448132780082988</v>
          </cell>
          <cell r="AD232">
            <v>10552</v>
          </cell>
          <cell r="AE232">
            <v>0</v>
          </cell>
          <cell r="AF232">
            <v>10552</v>
          </cell>
          <cell r="AG232">
            <v>1112</v>
          </cell>
          <cell r="AH232">
            <v>11664</v>
          </cell>
          <cell r="AI232">
            <v>0</v>
          </cell>
          <cell r="AJ232">
            <v>0</v>
          </cell>
          <cell r="AK232">
            <v>0</v>
          </cell>
          <cell r="AL232">
            <v>11664</v>
          </cell>
          <cell r="AP232">
            <v>0</v>
          </cell>
          <cell r="AS232">
            <v>0</v>
          </cell>
          <cell r="AT232">
            <v>0</v>
          </cell>
          <cell r="AW232">
            <v>0</v>
          </cell>
          <cell r="AX232">
            <v>2619</v>
          </cell>
          <cell r="AY232">
            <v>0</v>
          </cell>
          <cell r="AZ232">
            <v>0</v>
          </cell>
          <cell r="BA232">
            <v>0</v>
          </cell>
          <cell r="BC232">
            <v>223</v>
          </cell>
          <cell r="BD232">
            <v>223</v>
          </cell>
          <cell r="BE232" t="str">
            <v>ORANGE</v>
          </cell>
          <cell r="BF232">
            <v>10552</v>
          </cell>
          <cell r="BG232">
            <v>7933</v>
          </cell>
          <cell r="BH232">
            <v>2619</v>
          </cell>
          <cell r="BI232">
            <v>0</v>
          </cell>
          <cell r="BJ232">
            <v>0</v>
          </cell>
          <cell r="BK232">
            <v>0</v>
          </cell>
          <cell r="BL232">
            <v>2619</v>
          </cell>
          <cell r="BM232">
            <v>2281.5996007533354</v>
          </cell>
        </row>
        <row r="233">
          <cell r="AB233">
            <v>224</v>
          </cell>
          <cell r="AP233">
            <v>0</v>
          </cell>
          <cell r="AS233">
            <v>0</v>
          </cell>
          <cell r="AT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C233">
            <v>224</v>
          </cell>
          <cell r="BD233">
            <v>224</v>
          </cell>
          <cell r="BE233" t="str">
            <v>ORLEANS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</row>
        <row r="234">
          <cell r="AB234">
            <v>225</v>
          </cell>
          <cell r="AP234">
            <v>0</v>
          </cell>
          <cell r="AS234">
            <v>0</v>
          </cell>
          <cell r="AT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C234">
            <v>225</v>
          </cell>
          <cell r="BD234">
            <v>225</v>
          </cell>
          <cell r="BE234" t="str">
            <v>OTIS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</row>
        <row r="235">
          <cell r="AB235">
            <v>226</v>
          </cell>
          <cell r="AC235">
            <v>36.01067193986047</v>
          </cell>
          <cell r="AD235">
            <v>367206</v>
          </cell>
          <cell r="AE235">
            <v>0</v>
          </cell>
          <cell r="AF235">
            <v>367206</v>
          </cell>
          <cell r="AG235">
            <v>32164</v>
          </cell>
          <cell r="AH235">
            <v>399370</v>
          </cell>
          <cell r="AI235">
            <v>0</v>
          </cell>
          <cell r="AJ235">
            <v>0</v>
          </cell>
          <cell r="AK235">
            <v>0</v>
          </cell>
          <cell r="AL235">
            <v>399370</v>
          </cell>
          <cell r="AP235">
            <v>0</v>
          </cell>
          <cell r="AS235">
            <v>0</v>
          </cell>
          <cell r="AT235">
            <v>0</v>
          </cell>
          <cell r="AW235">
            <v>0</v>
          </cell>
          <cell r="AX235">
            <v>28075</v>
          </cell>
          <cell r="AY235">
            <v>0</v>
          </cell>
          <cell r="AZ235">
            <v>0</v>
          </cell>
          <cell r="BA235">
            <v>0</v>
          </cell>
          <cell r="BC235">
            <v>226</v>
          </cell>
          <cell r="BD235">
            <v>226</v>
          </cell>
          <cell r="BE235" t="str">
            <v>OXFORD</v>
          </cell>
          <cell r="BF235">
            <v>367206</v>
          </cell>
          <cell r="BG235">
            <v>339131</v>
          </cell>
          <cell r="BH235">
            <v>28075</v>
          </cell>
          <cell r="BI235">
            <v>8268.5</v>
          </cell>
          <cell r="BJ235">
            <v>0</v>
          </cell>
          <cell r="BK235">
            <v>0</v>
          </cell>
          <cell r="BL235">
            <v>36343.5</v>
          </cell>
          <cell r="BM235">
            <v>31661.44142419963</v>
          </cell>
        </row>
        <row r="236">
          <cell r="AB236">
            <v>227</v>
          </cell>
          <cell r="AC236">
            <v>5.037783375314862</v>
          </cell>
          <cell r="AD236">
            <v>54762</v>
          </cell>
          <cell r="AE236">
            <v>0</v>
          </cell>
          <cell r="AF236">
            <v>54762</v>
          </cell>
          <cell r="AG236">
            <v>4500</v>
          </cell>
          <cell r="AH236">
            <v>59262</v>
          </cell>
          <cell r="AI236">
            <v>0</v>
          </cell>
          <cell r="AJ236">
            <v>0</v>
          </cell>
          <cell r="AK236">
            <v>0</v>
          </cell>
          <cell r="AL236">
            <v>59262</v>
          </cell>
          <cell r="AP236">
            <v>0</v>
          </cell>
          <cell r="AS236">
            <v>0</v>
          </cell>
          <cell r="AT236">
            <v>0</v>
          </cell>
          <cell r="AW236">
            <v>0</v>
          </cell>
          <cell r="AX236">
            <v>7357</v>
          </cell>
          <cell r="AY236">
            <v>0</v>
          </cell>
          <cell r="AZ236">
            <v>0</v>
          </cell>
          <cell r="BA236">
            <v>0</v>
          </cell>
          <cell r="BC236">
            <v>227</v>
          </cell>
          <cell r="BD236">
            <v>227</v>
          </cell>
          <cell r="BE236" t="str">
            <v>PALMER</v>
          </cell>
          <cell r="BF236">
            <v>54762</v>
          </cell>
          <cell r="BG236">
            <v>47405</v>
          </cell>
          <cell r="BH236">
            <v>7357</v>
          </cell>
          <cell r="BI236">
            <v>0</v>
          </cell>
          <cell r="BJ236">
            <v>6893.75</v>
          </cell>
          <cell r="BK236">
            <v>0</v>
          </cell>
          <cell r="BL236">
            <v>14250.75</v>
          </cell>
          <cell r="BM236">
            <v>12414.855101349976</v>
          </cell>
        </row>
        <row r="237">
          <cell r="AB237">
            <v>228</v>
          </cell>
          <cell r="AP237">
            <v>0</v>
          </cell>
          <cell r="AS237">
            <v>0</v>
          </cell>
          <cell r="AT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C237">
            <v>228</v>
          </cell>
          <cell r="BD237">
            <v>228</v>
          </cell>
          <cell r="BE237" t="str">
            <v>PAXTON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</row>
        <row r="238">
          <cell r="AB238">
            <v>229</v>
          </cell>
          <cell r="AC238">
            <v>26.358147581354622</v>
          </cell>
          <cell r="AD238">
            <v>271364</v>
          </cell>
          <cell r="AE238">
            <v>0</v>
          </cell>
          <cell r="AF238">
            <v>271364</v>
          </cell>
          <cell r="AG238">
            <v>23535</v>
          </cell>
          <cell r="AH238">
            <v>294899</v>
          </cell>
          <cell r="AI238">
            <v>0</v>
          </cell>
          <cell r="AJ238">
            <v>0</v>
          </cell>
          <cell r="AK238">
            <v>0</v>
          </cell>
          <cell r="AL238">
            <v>294899</v>
          </cell>
          <cell r="AP238">
            <v>0</v>
          </cell>
          <cell r="AS238">
            <v>0</v>
          </cell>
          <cell r="AT238">
            <v>0</v>
          </cell>
          <cell r="AW238">
            <v>0</v>
          </cell>
          <cell r="AX238">
            <v>35768</v>
          </cell>
          <cell r="AY238">
            <v>0</v>
          </cell>
          <cell r="AZ238">
            <v>0</v>
          </cell>
          <cell r="BA238">
            <v>0</v>
          </cell>
          <cell r="BC238">
            <v>229</v>
          </cell>
          <cell r="BD238">
            <v>229</v>
          </cell>
          <cell r="BE238" t="str">
            <v>PEABODY</v>
          </cell>
          <cell r="BF238">
            <v>271364</v>
          </cell>
          <cell r="BG238">
            <v>235596</v>
          </cell>
          <cell r="BH238">
            <v>35768</v>
          </cell>
          <cell r="BI238">
            <v>0</v>
          </cell>
          <cell r="BJ238">
            <v>25007.5</v>
          </cell>
          <cell r="BK238">
            <v>0</v>
          </cell>
          <cell r="BL238">
            <v>60775.5</v>
          </cell>
          <cell r="BM238">
            <v>52945.916966622506</v>
          </cell>
        </row>
        <row r="239">
          <cell r="AB239">
            <v>230</v>
          </cell>
          <cell r="AP239">
            <v>0</v>
          </cell>
          <cell r="AS239">
            <v>0</v>
          </cell>
          <cell r="AT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C239">
            <v>230</v>
          </cell>
          <cell r="BD239">
            <v>230</v>
          </cell>
          <cell r="BE239" t="str">
            <v>PELHAM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4055.5</v>
          </cell>
          <cell r="BK239">
            <v>0</v>
          </cell>
          <cell r="BL239">
            <v>4055.5</v>
          </cell>
          <cell r="BM239">
            <v>3533.03825156745</v>
          </cell>
        </row>
        <row r="240">
          <cell r="AB240">
            <v>231</v>
          </cell>
          <cell r="AC240">
            <v>17.328385899814464</v>
          </cell>
          <cell r="AD240">
            <v>150176</v>
          </cell>
          <cell r="AE240">
            <v>0</v>
          </cell>
          <cell r="AF240">
            <v>150176</v>
          </cell>
          <cell r="AG240">
            <v>15471</v>
          </cell>
          <cell r="AH240">
            <v>165647</v>
          </cell>
          <cell r="AI240">
            <v>0</v>
          </cell>
          <cell r="AJ240">
            <v>0</v>
          </cell>
          <cell r="AK240">
            <v>0</v>
          </cell>
          <cell r="AL240">
            <v>165647</v>
          </cell>
          <cell r="AP240">
            <v>0</v>
          </cell>
          <cell r="AS240">
            <v>0</v>
          </cell>
          <cell r="AT240">
            <v>0</v>
          </cell>
          <cell r="AW240">
            <v>0</v>
          </cell>
          <cell r="AX240">
            <v>11417</v>
          </cell>
          <cell r="AY240">
            <v>0</v>
          </cell>
          <cell r="AZ240">
            <v>0</v>
          </cell>
          <cell r="BA240">
            <v>0</v>
          </cell>
          <cell r="BC240">
            <v>231</v>
          </cell>
          <cell r="BD240">
            <v>231</v>
          </cell>
          <cell r="BE240" t="str">
            <v>PEMBROKE</v>
          </cell>
          <cell r="BF240">
            <v>150176</v>
          </cell>
          <cell r="BG240">
            <v>138759</v>
          </cell>
          <cell r="BH240">
            <v>11417</v>
          </cell>
          <cell r="BI240">
            <v>3898.5</v>
          </cell>
          <cell r="BJ240">
            <v>3485</v>
          </cell>
          <cell r="BK240">
            <v>0</v>
          </cell>
          <cell r="BL240">
            <v>18800.5</v>
          </cell>
          <cell r="BM240">
            <v>16378.47013897025</v>
          </cell>
        </row>
        <row r="241">
          <cell r="AB241">
            <v>232</v>
          </cell>
          <cell r="AP241">
            <v>0</v>
          </cell>
          <cell r="AS241">
            <v>0</v>
          </cell>
          <cell r="AT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C241">
            <v>232</v>
          </cell>
          <cell r="BD241">
            <v>232</v>
          </cell>
          <cell r="BE241" t="str">
            <v>PEPPERELL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</row>
        <row r="242">
          <cell r="AB242">
            <v>233</v>
          </cell>
          <cell r="AP242">
            <v>0</v>
          </cell>
          <cell r="AS242">
            <v>0</v>
          </cell>
          <cell r="AT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C242">
            <v>233</v>
          </cell>
          <cell r="BD242">
            <v>233</v>
          </cell>
          <cell r="BE242" t="str">
            <v>PERU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</row>
        <row r="243">
          <cell r="AB243">
            <v>234</v>
          </cell>
          <cell r="AP243">
            <v>0</v>
          </cell>
          <cell r="AS243">
            <v>0</v>
          </cell>
          <cell r="AT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C243">
            <v>234</v>
          </cell>
          <cell r="BD243">
            <v>234</v>
          </cell>
          <cell r="BE243" t="str">
            <v>PETERSHAM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</row>
        <row r="244">
          <cell r="AB244">
            <v>235</v>
          </cell>
          <cell r="AP244">
            <v>0</v>
          </cell>
          <cell r="AS244">
            <v>0</v>
          </cell>
          <cell r="AT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C244">
            <v>235</v>
          </cell>
          <cell r="BD244">
            <v>235</v>
          </cell>
          <cell r="BE244" t="str">
            <v>PHILLIPSTON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</row>
        <row r="245">
          <cell r="AB245">
            <v>236</v>
          </cell>
          <cell r="AC245">
            <v>94.85507246376811</v>
          </cell>
          <cell r="AD245">
            <v>1024716</v>
          </cell>
          <cell r="AE245">
            <v>0</v>
          </cell>
          <cell r="AF245">
            <v>1024716</v>
          </cell>
          <cell r="AG245">
            <v>84707</v>
          </cell>
          <cell r="AH245">
            <v>1109423</v>
          </cell>
          <cell r="AI245">
            <v>0</v>
          </cell>
          <cell r="AJ245">
            <v>0</v>
          </cell>
          <cell r="AK245">
            <v>0</v>
          </cell>
          <cell r="AL245">
            <v>1109423</v>
          </cell>
          <cell r="AP245">
            <v>0</v>
          </cell>
          <cell r="AS245">
            <v>0</v>
          </cell>
          <cell r="AT245">
            <v>0</v>
          </cell>
          <cell r="AW245">
            <v>0</v>
          </cell>
          <cell r="AX245">
            <v>124481</v>
          </cell>
          <cell r="AY245">
            <v>0</v>
          </cell>
          <cell r="AZ245">
            <v>0</v>
          </cell>
          <cell r="BA245">
            <v>0</v>
          </cell>
          <cell r="BC245">
            <v>236</v>
          </cell>
          <cell r="BD245">
            <v>236</v>
          </cell>
          <cell r="BE245" t="str">
            <v>PITTSFIELD</v>
          </cell>
          <cell r="BF245">
            <v>1024716</v>
          </cell>
          <cell r="BG245">
            <v>900235</v>
          </cell>
          <cell r="BH245">
            <v>124481</v>
          </cell>
          <cell r="BI245">
            <v>43786.75</v>
          </cell>
          <cell r="BJ245">
            <v>41633</v>
          </cell>
          <cell r="BK245">
            <v>0</v>
          </cell>
          <cell r="BL245">
            <v>209900.75</v>
          </cell>
          <cell r="BM245">
            <v>182859.66681856647</v>
          </cell>
        </row>
        <row r="246">
          <cell r="AB246">
            <v>237</v>
          </cell>
          <cell r="AP246">
            <v>0</v>
          </cell>
          <cell r="AS246">
            <v>0</v>
          </cell>
          <cell r="AT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C246">
            <v>237</v>
          </cell>
          <cell r="BD246">
            <v>237</v>
          </cell>
          <cell r="BE246" t="str">
            <v>PLAINFIELD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</row>
        <row r="247">
          <cell r="AB247">
            <v>238</v>
          </cell>
          <cell r="AC247">
            <v>7.907534829163337</v>
          </cell>
          <cell r="AD247">
            <v>89512</v>
          </cell>
          <cell r="AE247">
            <v>0</v>
          </cell>
          <cell r="AF247">
            <v>89512</v>
          </cell>
          <cell r="AG247">
            <v>7059</v>
          </cell>
          <cell r="AH247">
            <v>96571</v>
          </cell>
          <cell r="AI247">
            <v>0</v>
          </cell>
          <cell r="AJ247">
            <v>0</v>
          </cell>
          <cell r="AK247">
            <v>0</v>
          </cell>
          <cell r="AL247">
            <v>96571</v>
          </cell>
          <cell r="AP247">
            <v>0</v>
          </cell>
          <cell r="AS247">
            <v>0</v>
          </cell>
          <cell r="AT247">
            <v>0</v>
          </cell>
          <cell r="AW247">
            <v>0</v>
          </cell>
          <cell r="AX247">
            <v>2407</v>
          </cell>
          <cell r="AY247">
            <v>0</v>
          </cell>
          <cell r="AZ247">
            <v>0</v>
          </cell>
          <cell r="BA247">
            <v>0</v>
          </cell>
          <cell r="BC247">
            <v>238</v>
          </cell>
          <cell r="BD247">
            <v>238</v>
          </cell>
          <cell r="BE247" t="str">
            <v>PLAINVILLE</v>
          </cell>
          <cell r="BF247">
            <v>89512</v>
          </cell>
          <cell r="BG247">
            <v>87105</v>
          </cell>
          <cell r="BH247">
            <v>2407</v>
          </cell>
          <cell r="BI247">
            <v>1359.75</v>
          </cell>
          <cell r="BJ247">
            <v>907</v>
          </cell>
          <cell r="BK247">
            <v>0</v>
          </cell>
          <cell r="BL247">
            <v>4673.75</v>
          </cell>
          <cell r="BM247">
            <v>4071.640371905651</v>
          </cell>
        </row>
        <row r="248">
          <cell r="AB248">
            <v>239</v>
          </cell>
          <cell r="AC248">
            <v>527.2801484230054</v>
          </cell>
          <cell r="AD248">
            <v>5236259</v>
          </cell>
          <cell r="AE248">
            <v>0</v>
          </cell>
          <cell r="AF248">
            <v>5236259</v>
          </cell>
          <cell r="AG248">
            <v>470859</v>
          </cell>
          <cell r="AH248">
            <v>5707118</v>
          </cell>
          <cell r="AI248">
            <v>0</v>
          </cell>
          <cell r="AJ248">
            <v>0</v>
          </cell>
          <cell r="AK248">
            <v>0</v>
          </cell>
          <cell r="AL248">
            <v>5707118</v>
          </cell>
          <cell r="AP248">
            <v>0</v>
          </cell>
          <cell r="AS248">
            <v>0</v>
          </cell>
          <cell r="AT248">
            <v>0</v>
          </cell>
          <cell r="AW248">
            <v>0</v>
          </cell>
          <cell r="AX248">
            <v>1318613</v>
          </cell>
          <cell r="AY248">
            <v>0</v>
          </cell>
          <cell r="AZ248">
            <v>0</v>
          </cell>
          <cell r="BA248">
            <v>0</v>
          </cell>
          <cell r="BC248">
            <v>239</v>
          </cell>
          <cell r="BD248">
            <v>239</v>
          </cell>
          <cell r="BE248" t="str">
            <v>PLYMOUTH</v>
          </cell>
          <cell r="BF248">
            <v>5236259</v>
          </cell>
          <cell r="BG248">
            <v>3917646</v>
          </cell>
          <cell r="BH248">
            <v>1318613</v>
          </cell>
          <cell r="BI248">
            <v>189109.25</v>
          </cell>
          <cell r="BJ248">
            <v>19277.75</v>
          </cell>
          <cell r="BK248">
            <v>0</v>
          </cell>
          <cell r="BL248">
            <v>1527000</v>
          </cell>
          <cell r="BM248">
            <v>1330279.721401429</v>
          </cell>
        </row>
        <row r="249">
          <cell r="AB249">
            <v>240</v>
          </cell>
          <cell r="AC249">
            <v>2.003710575139146</v>
          </cell>
          <cell r="AD249">
            <v>22246</v>
          </cell>
          <cell r="AE249">
            <v>0</v>
          </cell>
          <cell r="AF249">
            <v>22246</v>
          </cell>
          <cell r="AG249">
            <v>1792</v>
          </cell>
          <cell r="AH249">
            <v>24038</v>
          </cell>
          <cell r="AI249">
            <v>0</v>
          </cell>
          <cell r="AJ249">
            <v>0</v>
          </cell>
          <cell r="AK249">
            <v>0</v>
          </cell>
          <cell r="AL249">
            <v>24038</v>
          </cell>
          <cell r="AP249">
            <v>0</v>
          </cell>
          <cell r="AS249">
            <v>0</v>
          </cell>
          <cell r="AT249">
            <v>0</v>
          </cell>
          <cell r="AW249">
            <v>0</v>
          </cell>
          <cell r="AX249">
            <v>320</v>
          </cell>
          <cell r="AY249">
            <v>0</v>
          </cell>
          <cell r="AZ249">
            <v>0</v>
          </cell>
          <cell r="BA249">
            <v>0</v>
          </cell>
          <cell r="BC249">
            <v>240</v>
          </cell>
          <cell r="BD249">
            <v>240</v>
          </cell>
          <cell r="BE249" t="str">
            <v>PLYMPTON</v>
          </cell>
          <cell r="BF249">
            <v>22246</v>
          </cell>
          <cell r="BG249">
            <v>21926</v>
          </cell>
          <cell r="BH249">
            <v>320</v>
          </cell>
          <cell r="BI249">
            <v>349.5</v>
          </cell>
          <cell r="BJ249">
            <v>0</v>
          </cell>
          <cell r="BK249">
            <v>0</v>
          </cell>
          <cell r="BL249">
            <v>669.5</v>
          </cell>
          <cell r="BM249">
            <v>583.24968793599</v>
          </cell>
        </row>
        <row r="250">
          <cell r="AB250">
            <v>241</v>
          </cell>
          <cell r="AP250">
            <v>0</v>
          </cell>
          <cell r="AS250">
            <v>0</v>
          </cell>
          <cell r="AT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241</v>
          </cell>
          <cell r="BD250">
            <v>241</v>
          </cell>
          <cell r="BE250" t="str">
            <v>PRINCETON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</row>
        <row r="251">
          <cell r="AB251">
            <v>242</v>
          </cell>
          <cell r="AC251">
            <v>11.412698412698411</v>
          </cell>
          <cell r="AD251">
            <v>283589</v>
          </cell>
          <cell r="AE251">
            <v>0</v>
          </cell>
          <cell r="AF251">
            <v>283589</v>
          </cell>
          <cell r="AG251">
            <v>10193</v>
          </cell>
          <cell r="AH251">
            <v>293782</v>
          </cell>
          <cell r="AI251">
            <v>0</v>
          </cell>
          <cell r="AJ251">
            <v>0</v>
          </cell>
          <cell r="AK251">
            <v>0</v>
          </cell>
          <cell r="AL251">
            <v>293782</v>
          </cell>
          <cell r="AP251">
            <v>0</v>
          </cell>
          <cell r="AS251">
            <v>0</v>
          </cell>
          <cell r="AT251">
            <v>0</v>
          </cell>
          <cell r="AW251">
            <v>0</v>
          </cell>
          <cell r="AX251">
            <v>3765</v>
          </cell>
          <cell r="AY251">
            <v>0</v>
          </cell>
          <cell r="AZ251">
            <v>0</v>
          </cell>
          <cell r="BA251">
            <v>0</v>
          </cell>
          <cell r="BC251">
            <v>242</v>
          </cell>
          <cell r="BD251">
            <v>242</v>
          </cell>
          <cell r="BE251" t="str">
            <v>PROVINCETOWN</v>
          </cell>
          <cell r="BF251">
            <v>283589</v>
          </cell>
          <cell r="BG251">
            <v>279824</v>
          </cell>
          <cell r="BH251">
            <v>3765</v>
          </cell>
          <cell r="BI251">
            <v>9150.5</v>
          </cell>
          <cell r="BJ251">
            <v>15669.5</v>
          </cell>
          <cell r="BK251">
            <v>0</v>
          </cell>
          <cell r="BL251">
            <v>28585</v>
          </cell>
          <cell r="BM251">
            <v>24902.45306893245</v>
          </cell>
        </row>
        <row r="252">
          <cell r="AB252">
            <v>243</v>
          </cell>
          <cell r="AC252">
            <v>35.75230411529779</v>
          </cell>
          <cell r="AD252">
            <v>441955</v>
          </cell>
          <cell r="AE252">
            <v>0</v>
          </cell>
          <cell r="AF252">
            <v>441955</v>
          </cell>
          <cell r="AG252">
            <v>31917</v>
          </cell>
          <cell r="AH252">
            <v>473872</v>
          </cell>
          <cell r="AI252">
            <v>0</v>
          </cell>
          <cell r="AJ252">
            <v>0</v>
          </cell>
          <cell r="AK252">
            <v>0</v>
          </cell>
          <cell r="AL252">
            <v>473872</v>
          </cell>
          <cell r="AP252">
            <v>0</v>
          </cell>
          <cell r="AS252">
            <v>0</v>
          </cell>
          <cell r="AT252">
            <v>0</v>
          </cell>
          <cell r="AW252">
            <v>0</v>
          </cell>
          <cell r="AX252">
            <v>49770</v>
          </cell>
          <cell r="AY252">
            <v>0</v>
          </cell>
          <cell r="AZ252">
            <v>0</v>
          </cell>
          <cell r="BA252">
            <v>0</v>
          </cell>
          <cell r="BC252">
            <v>243</v>
          </cell>
          <cell r="BD252">
            <v>243</v>
          </cell>
          <cell r="BE252" t="str">
            <v>QUINCY</v>
          </cell>
          <cell r="BF252">
            <v>441955</v>
          </cell>
          <cell r="BG252">
            <v>392185</v>
          </cell>
          <cell r="BH252">
            <v>49770</v>
          </cell>
          <cell r="BI252">
            <v>1801.75</v>
          </cell>
          <cell r="BJ252">
            <v>0</v>
          </cell>
          <cell r="BK252">
            <v>0</v>
          </cell>
          <cell r="BL252">
            <v>51571.75</v>
          </cell>
          <cell r="BM252">
            <v>44927.86720509768</v>
          </cell>
        </row>
        <row r="253">
          <cell r="AB253">
            <v>244</v>
          </cell>
          <cell r="AC253">
            <v>193.14804078251402</v>
          </cell>
          <cell r="AD253">
            <v>2585826</v>
          </cell>
          <cell r="AE253">
            <v>0</v>
          </cell>
          <cell r="AF253">
            <v>2585826</v>
          </cell>
          <cell r="AG253">
            <v>172491</v>
          </cell>
          <cell r="AH253">
            <v>2758317</v>
          </cell>
          <cell r="AI253">
            <v>0</v>
          </cell>
          <cell r="AJ253">
            <v>0</v>
          </cell>
          <cell r="AK253">
            <v>0</v>
          </cell>
          <cell r="AL253">
            <v>2758317</v>
          </cell>
          <cell r="AP253">
            <v>0</v>
          </cell>
          <cell r="AS253">
            <v>0</v>
          </cell>
          <cell r="AT253">
            <v>0</v>
          </cell>
          <cell r="AW253">
            <v>0</v>
          </cell>
          <cell r="AX253">
            <v>96573</v>
          </cell>
          <cell r="AY253">
            <v>0</v>
          </cell>
          <cell r="AZ253">
            <v>0</v>
          </cell>
          <cell r="BA253">
            <v>0</v>
          </cell>
          <cell r="BC253">
            <v>244</v>
          </cell>
          <cell r="BD253">
            <v>244</v>
          </cell>
          <cell r="BE253" t="str">
            <v>RANDOLPH</v>
          </cell>
          <cell r="BF253">
            <v>2585826</v>
          </cell>
          <cell r="BG253">
            <v>2489253</v>
          </cell>
          <cell r="BH253">
            <v>96573</v>
          </cell>
          <cell r="BI253">
            <v>14644.5</v>
          </cell>
          <cell r="BJ253">
            <v>20996.75</v>
          </cell>
          <cell r="BK253">
            <v>0</v>
          </cell>
          <cell r="BL253">
            <v>132214.25</v>
          </cell>
          <cell r="BM253">
            <v>115181.35930274977</v>
          </cell>
        </row>
        <row r="254">
          <cell r="AB254">
            <v>245</v>
          </cell>
          <cell r="AP254">
            <v>0</v>
          </cell>
          <cell r="AS254">
            <v>0</v>
          </cell>
          <cell r="AT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245</v>
          </cell>
          <cell r="BD254">
            <v>245</v>
          </cell>
          <cell r="BE254" t="str">
            <v>RAYNHAM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</row>
        <row r="255">
          <cell r="AB255">
            <v>246</v>
          </cell>
          <cell r="AC255">
            <v>4.084411164057182</v>
          </cell>
          <cell r="AD255">
            <v>39325</v>
          </cell>
          <cell r="AE255">
            <v>0</v>
          </cell>
          <cell r="AF255">
            <v>39325</v>
          </cell>
          <cell r="AG255">
            <v>3653</v>
          </cell>
          <cell r="AH255">
            <v>42978</v>
          </cell>
          <cell r="AI255">
            <v>0</v>
          </cell>
          <cell r="AJ255">
            <v>0</v>
          </cell>
          <cell r="AK255">
            <v>0</v>
          </cell>
          <cell r="AL255">
            <v>42978</v>
          </cell>
          <cell r="AP255">
            <v>0</v>
          </cell>
          <cell r="AS255">
            <v>0</v>
          </cell>
          <cell r="AT255">
            <v>0</v>
          </cell>
          <cell r="AW255">
            <v>0</v>
          </cell>
          <cell r="AX255">
            <v>3577</v>
          </cell>
          <cell r="AY255">
            <v>0</v>
          </cell>
          <cell r="AZ255">
            <v>0</v>
          </cell>
          <cell r="BA255">
            <v>0</v>
          </cell>
          <cell r="BC255">
            <v>246</v>
          </cell>
          <cell r="BD255">
            <v>246</v>
          </cell>
          <cell r="BE255" t="str">
            <v>READING</v>
          </cell>
          <cell r="BF255">
            <v>39325</v>
          </cell>
          <cell r="BG255">
            <v>35748</v>
          </cell>
          <cell r="BH255">
            <v>3577</v>
          </cell>
          <cell r="BI255">
            <v>0</v>
          </cell>
          <cell r="BJ255">
            <v>0</v>
          </cell>
          <cell r="BK255">
            <v>0</v>
          </cell>
          <cell r="BL255">
            <v>3577</v>
          </cell>
          <cell r="BM255">
            <v>3116.182425312975</v>
          </cell>
        </row>
        <row r="256">
          <cell r="AB256">
            <v>247</v>
          </cell>
          <cell r="AP256">
            <v>0</v>
          </cell>
          <cell r="AS256">
            <v>0</v>
          </cell>
          <cell r="AT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C256">
            <v>247</v>
          </cell>
          <cell r="BD256">
            <v>247</v>
          </cell>
          <cell r="BE256" t="str">
            <v>REHOBOTH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</row>
        <row r="257">
          <cell r="AB257">
            <v>248</v>
          </cell>
          <cell r="AC257">
            <v>139.27871339066323</v>
          </cell>
          <cell r="AD257">
            <v>1614843</v>
          </cell>
          <cell r="AE257">
            <v>0</v>
          </cell>
          <cell r="AF257">
            <v>1614843</v>
          </cell>
          <cell r="AG257">
            <v>124380</v>
          </cell>
          <cell r="AH257">
            <v>1739223</v>
          </cell>
          <cell r="AI257">
            <v>0</v>
          </cell>
          <cell r="AJ257">
            <v>0</v>
          </cell>
          <cell r="AK257">
            <v>0</v>
          </cell>
          <cell r="AL257">
            <v>1739223</v>
          </cell>
          <cell r="AP257">
            <v>0</v>
          </cell>
          <cell r="AS257">
            <v>0</v>
          </cell>
          <cell r="AT257">
            <v>0</v>
          </cell>
          <cell r="AW257">
            <v>0</v>
          </cell>
          <cell r="AX257">
            <v>187464</v>
          </cell>
          <cell r="AY257">
            <v>0</v>
          </cell>
          <cell r="AZ257">
            <v>0</v>
          </cell>
          <cell r="BA257">
            <v>0</v>
          </cell>
          <cell r="BC257">
            <v>248</v>
          </cell>
          <cell r="BD257">
            <v>248</v>
          </cell>
          <cell r="BE257" t="str">
            <v>REVERE</v>
          </cell>
          <cell r="BF257">
            <v>1614843</v>
          </cell>
          <cell r="BG257">
            <v>1427379</v>
          </cell>
          <cell r="BH257">
            <v>187464</v>
          </cell>
          <cell r="BI257">
            <v>25550</v>
          </cell>
          <cell r="BJ257">
            <v>0</v>
          </cell>
          <cell r="BK257">
            <v>0</v>
          </cell>
          <cell r="BL257">
            <v>213014</v>
          </cell>
          <cell r="BM257">
            <v>185571.84320537266</v>
          </cell>
        </row>
        <row r="258">
          <cell r="AB258">
            <v>249</v>
          </cell>
          <cell r="AP258">
            <v>0</v>
          </cell>
          <cell r="AS258">
            <v>0</v>
          </cell>
          <cell r="AT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C258">
            <v>249</v>
          </cell>
          <cell r="BD258">
            <v>249</v>
          </cell>
          <cell r="BE258" t="str">
            <v>RICHMOND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</row>
        <row r="259">
          <cell r="AB259">
            <v>250</v>
          </cell>
          <cell r="AP259">
            <v>0</v>
          </cell>
          <cell r="AS259">
            <v>0</v>
          </cell>
          <cell r="AT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C259">
            <v>250</v>
          </cell>
          <cell r="BD259">
            <v>250</v>
          </cell>
          <cell r="BE259" t="str">
            <v>ROCHESTER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</row>
        <row r="260">
          <cell r="AB260">
            <v>251</v>
          </cell>
          <cell r="AC260">
            <v>80.14842300556585</v>
          </cell>
          <cell r="AD260">
            <v>808054</v>
          </cell>
          <cell r="AE260">
            <v>0</v>
          </cell>
          <cell r="AF260">
            <v>808054</v>
          </cell>
          <cell r="AG260">
            <v>71578</v>
          </cell>
          <cell r="AH260">
            <v>879632</v>
          </cell>
          <cell r="AI260">
            <v>0</v>
          </cell>
          <cell r="AJ260">
            <v>0</v>
          </cell>
          <cell r="AK260">
            <v>0</v>
          </cell>
          <cell r="AL260">
            <v>879632</v>
          </cell>
          <cell r="AP260">
            <v>0</v>
          </cell>
          <cell r="AS260">
            <v>0</v>
          </cell>
          <cell r="AT260">
            <v>0</v>
          </cell>
          <cell r="AW260">
            <v>0</v>
          </cell>
          <cell r="AX260">
            <v>22854</v>
          </cell>
          <cell r="AY260">
            <v>0</v>
          </cell>
          <cell r="AZ260">
            <v>0</v>
          </cell>
          <cell r="BA260">
            <v>0</v>
          </cell>
          <cell r="BC260">
            <v>251</v>
          </cell>
          <cell r="BD260">
            <v>251</v>
          </cell>
          <cell r="BE260" t="str">
            <v>ROCKLAND</v>
          </cell>
          <cell r="BF260">
            <v>808054</v>
          </cell>
          <cell r="BG260">
            <v>785200</v>
          </cell>
          <cell r="BH260">
            <v>22854</v>
          </cell>
          <cell r="BI260">
            <v>0</v>
          </cell>
          <cell r="BJ260">
            <v>5629</v>
          </cell>
          <cell r="BK260">
            <v>0</v>
          </cell>
          <cell r="BL260">
            <v>28483</v>
          </cell>
          <cell r="BM260">
            <v>24813.59351976222</v>
          </cell>
        </row>
        <row r="261">
          <cell r="AB261">
            <v>252</v>
          </cell>
          <cell r="AC261">
            <v>1.3138686131386863</v>
          </cell>
          <cell r="AD261">
            <v>17073</v>
          </cell>
          <cell r="AE261">
            <v>0</v>
          </cell>
          <cell r="AF261">
            <v>17073</v>
          </cell>
          <cell r="AG261">
            <v>1170</v>
          </cell>
          <cell r="AH261">
            <v>18243</v>
          </cell>
          <cell r="AI261">
            <v>0</v>
          </cell>
          <cell r="AJ261">
            <v>0</v>
          </cell>
          <cell r="AK261">
            <v>0</v>
          </cell>
          <cell r="AL261">
            <v>18243</v>
          </cell>
          <cell r="AP261">
            <v>0</v>
          </cell>
          <cell r="AS261">
            <v>0</v>
          </cell>
          <cell r="AT261">
            <v>0</v>
          </cell>
          <cell r="AW261">
            <v>0</v>
          </cell>
          <cell r="AX261">
            <v>2568</v>
          </cell>
          <cell r="AY261">
            <v>0</v>
          </cell>
          <cell r="AZ261">
            <v>0</v>
          </cell>
          <cell r="BA261">
            <v>0</v>
          </cell>
          <cell r="BC261">
            <v>252</v>
          </cell>
          <cell r="BD261">
            <v>252</v>
          </cell>
          <cell r="BE261" t="str">
            <v>ROCKPORT</v>
          </cell>
          <cell r="BF261">
            <v>17073</v>
          </cell>
          <cell r="BG261">
            <v>14505</v>
          </cell>
          <cell r="BH261">
            <v>2568</v>
          </cell>
          <cell r="BI261">
            <v>1315.75</v>
          </cell>
          <cell r="BJ261">
            <v>2310.5</v>
          </cell>
          <cell r="BK261">
            <v>0</v>
          </cell>
          <cell r="BL261">
            <v>6194.25</v>
          </cell>
          <cell r="BM261">
            <v>5396.257474977605</v>
          </cell>
        </row>
        <row r="262">
          <cell r="AB262">
            <v>253</v>
          </cell>
          <cell r="AP262">
            <v>0</v>
          </cell>
          <cell r="AS262">
            <v>0</v>
          </cell>
          <cell r="AT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C262">
            <v>253</v>
          </cell>
          <cell r="BD262">
            <v>253</v>
          </cell>
          <cell r="BE262" t="str">
            <v>ROWE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</row>
        <row r="263">
          <cell r="AB263">
            <v>254</v>
          </cell>
          <cell r="AP263">
            <v>0</v>
          </cell>
          <cell r="AS263">
            <v>0</v>
          </cell>
          <cell r="AT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C263">
            <v>254</v>
          </cell>
          <cell r="BD263">
            <v>254</v>
          </cell>
          <cell r="BE263" t="str">
            <v>ROWLEY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</row>
        <row r="264">
          <cell r="AB264">
            <v>255</v>
          </cell>
          <cell r="AP264">
            <v>0</v>
          </cell>
          <cell r="AS264">
            <v>0</v>
          </cell>
          <cell r="AT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C264">
            <v>255</v>
          </cell>
          <cell r="BD264">
            <v>255</v>
          </cell>
          <cell r="BE264" t="str">
            <v>ROYALSTON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</row>
        <row r="265">
          <cell r="AB265">
            <v>256</v>
          </cell>
          <cell r="AP265">
            <v>0</v>
          </cell>
          <cell r="AS265">
            <v>0</v>
          </cell>
          <cell r="AT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C265">
            <v>256</v>
          </cell>
          <cell r="BD265">
            <v>256</v>
          </cell>
          <cell r="BE265" t="str">
            <v>RUSSELL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</row>
        <row r="266">
          <cell r="AB266">
            <v>257</v>
          </cell>
          <cell r="AP266">
            <v>0</v>
          </cell>
          <cell r="AS266">
            <v>0</v>
          </cell>
          <cell r="AT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C266">
            <v>257</v>
          </cell>
          <cell r="BD266">
            <v>257</v>
          </cell>
          <cell r="BE266" t="str">
            <v>RUTLAND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</row>
        <row r="267">
          <cell r="AB267">
            <v>258</v>
          </cell>
          <cell r="AC267">
            <v>276.2373016141223</v>
          </cell>
          <cell r="AD267">
            <v>3107506</v>
          </cell>
          <cell r="AE267">
            <v>0</v>
          </cell>
          <cell r="AF267">
            <v>3107506</v>
          </cell>
          <cell r="AG267">
            <v>246683</v>
          </cell>
          <cell r="AH267">
            <v>3354189</v>
          </cell>
          <cell r="AI267">
            <v>0</v>
          </cell>
          <cell r="AJ267">
            <v>0</v>
          </cell>
          <cell r="AK267">
            <v>0</v>
          </cell>
          <cell r="AL267">
            <v>3354189</v>
          </cell>
          <cell r="AP267">
            <v>0</v>
          </cell>
          <cell r="AS267">
            <v>0</v>
          </cell>
          <cell r="AT267">
            <v>0</v>
          </cell>
          <cell r="AW267">
            <v>0</v>
          </cell>
          <cell r="AX267">
            <v>307330</v>
          </cell>
          <cell r="AY267">
            <v>0</v>
          </cell>
          <cell r="AZ267">
            <v>0</v>
          </cell>
          <cell r="BA267">
            <v>0</v>
          </cell>
          <cell r="BC267">
            <v>258</v>
          </cell>
          <cell r="BD267">
            <v>258</v>
          </cell>
          <cell r="BE267" t="str">
            <v>SALEM</v>
          </cell>
          <cell r="BF267">
            <v>3107506</v>
          </cell>
          <cell r="BG267">
            <v>2800176</v>
          </cell>
          <cell r="BH267">
            <v>307330</v>
          </cell>
          <cell r="BI267">
            <v>71567.5</v>
          </cell>
          <cell r="BJ267">
            <v>0</v>
          </cell>
          <cell r="BK267">
            <v>0</v>
          </cell>
          <cell r="BL267">
            <v>378897.5</v>
          </cell>
          <cell r="BM267">
            <v>330084.91207576817</v>
          </cell>
        </row>
        <row r="268">
          <cell r="AB268">
            <v>259</v>
          </cell>
          <cell r="AP268">
            <v>0</v>
          </cell>
          <cell r="AS268">
            <v>0</v>
          </cell>
          <cell r="AT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C268">
            <v>259</v>
          </cell>
          <cell r="BD268">
            <v>259</v>
          </cell>
          <cell r="BE268" t="str">
            <v>SALISBURY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</row>
        <row r="269">
          <cell r="AB269">
            <v>260</v>
          </cell>
          <cell r="AP269">
            <v>0</v>
          </cell>
          <cell r="AS269">
            <v>0</v>
          </cell>
          <cell r="AT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C269">
            <v>260</v>
          </cell>
          <cell r="BD269">
            <v>260</v>
          </cell>
          <cell r="BE269" t="str">
            <v>SANDISFIELD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</row>
        <row r="270">
          <cell r="AB270">
            <v>261</v>
          </cell>
          <cell r="AC270">
            <v>146.93650793650792</v>
          </cell>
          <cell r="AD270">
            <v>1734412</v>
          </cell>
          <cell r="AE270">
            <v>0</v>
          </cell>
          <cell r="AF270">
            <v>1734412</v>
          </cell>
          <cell r="AG270">
            <v>131216</v>
          </cell>
          <cell r="AH270">
            <v>1865628</v>
          </cell>
          <cell r="AI270">
            <v>0</v>
          </cell>
          <cell r="AJ270">
            <v>0</v>
          </cell>
          <cell r="AK270">
            <v>0</v>
          </cell>
          <cell r="AL270">
            <v>1865628</v>
          </cell>
          <cell r="AP270">
            <v>0</v>
          </cell>
          <cell r="AS270">
            <v>0</v>
          </cell>
          <cell r="AT270">
            <v>0</v>
          </cell>
          <cell r="AW270">
            <v>0</v>
          </cell>
          <cell r="AX270">
            <v>341063</v>
          </cell>
          <cell r="AY270">
            <v>0</v>
          </cell>
          <cell r="AZ270">
            <v>0</v>
          </cell>
          <cell r="BA270">
            <v>0</v>
          </cell>
          <cell r="BC270">
            <v>261</v>
          </cell>
          <cell r="BD270">
            <v>261</v>
          </cell>
          <cell r="BE270" t="str">
            <v>SANDWICH</v>
          </cell>
          <cell r="BF270">
            <v>1734412</v>
          </cell>
          <cell r="BG270">
            <v>1393349</v>
          </cell>
          <cell r="BH270">
            <v>341063</v>
          </cell>
          <cell r="BI270">
            <v>184448.75</v>
          </cell>
          <cell r="BJ270">
            <v>38815.5</v>
          </cell>
          <cell r="BK270">
            <v>0</v>
          </cell>
          <cell r="BL270">
            <v>564327.25</v>
          </cell>
          <cell r="BM270">
            <v>491626.12764193496</v>
          </cell>
        </row>
        <row r="271">
          <cell r="AB271">
            <v>262</v>
          </cell>
          <cell r="AC271">
            <v>76.97016299824844</v>
          </cell>
          <cell r="AD271">
            <v>955860</v>
          </cell>
          <cell r="AE271">
            <v>0</v>
          </cell>
          <cell r="AF271">
            <v>955860</v>
          </cell>
          <cell r="AG271">
            <v>68732</v>
          </cell>
          <cell r="AH271">
            <v>1024592</v>
          </cell>
          <cell r="AI271">
            <v>0</v>
          </cell>
          <cell r="AJ271">
            <v>0</v>
          </cell>
          <cell r="AK271">
            <v>0</v>
          </cell>
          <cell r="AL271">
            <v>1024592</v>
          </cell>
          <cell r="AP271">
            <v>0</v>
          </cell>
          <cell r="AS271">
            <v>0</v>
          </cell>
          <cell r="AT271">
            <v>0</v>
          </cell>
          <cell r="AW271">
            <v>0</v>
          </cell>
          <cell r="AX271">
            <v>76181</v>
          </cell>
          <cell r="AY271">
            <v>0</v>
          </cell>
          <cell r="AZ271">
            <v>0</v>
          </cell>
          <cell r="BA271">
            <v>0</v>
          </cell>
          <cell r="BC271">
            <v>262</v>
          </cell>
          <cell r="BD271">
            <v>262</v>
          </cell>
          <cell r="BE271" t="str">
            <v>SAUGUS</v>
          </cell>
          <cell r="BF271">
            <v>955860</v>
          </cell>
          <cell r="BG271">
            <v>879679</v>
          </cell>
          <cell r="BH271">
            <v>76181</v>
          </cell>
          <cell r="BI271">
            <v>0</v>
          </cell>
          <cell r="BJ271">
            <v>28974</v>
          </cell>
          <cell r="BK271">
            <v>0</v>
          </cell>
          <cell r="BL271">
            <v>105155</v>
          </cell>
          <cell r="BM271">
            <v>91608.09699015539</v>
          </cell>
        </row>
        <row r="272">
          <cell r="AB272">
            <v>263</v>
          </cell>
          <cell r="AC272">
            <v>4.463768115942029</v>
          </cell>
          <cell r="AD272">
            <v>54068</v>
          </cell>
          <cell r="AE272">
            <v>0</v>
          </cell>
          <cell r="AF272">
            <v>54068</v>
          </cell>
          <cell r="AG272">
            <v>3983</v>
          </cell>
          <cell r="AH272">
            <v>58051</v>
          </cell>
          <cell r="AI272">
            <v>0</v>
          </cell>
          <cell r="AJ272">
            <v>0</v>
          </cell>
          <cell r="AK272">
            <v>0</v>
          </cell>
          <cell r="AL272">
            <v>58051</v>
          </cell>
          <cell r="AP272">
            <v>0</v>
          </cell>
          <cell r="AS272">
            <v>0</v>
          </cell>
          <cell r="AT272">
            <v>0</v>
          </cell>
          <cell r="AW272">
            <v>0</v>
          </cell>
          <cell r="AX272">
            <v>10964</v>
          </cell>
          <cell r="AY272">
            <v>0</v>
          </cell>
          <cell r="AZ272">
            <v>0</v>
          </cell>
          <cell r="BA272">
            <v>0</v>
          </cell>
          <cell r="BC272">
            <v>263</v>
          </cell>
          <cell r="BD272">
            <v>263</v>
          </cell>
          <cell r="BE272" t="str">
            <v>SAVOY</v>
          </cell>
          <cell r="BF272">
            <v>54068</v>
          </cell>
          <cell r="BG272">
            <v>43104</v>
          </cell>
          <cell r="BH272">
            <v>10964</v>
          </cell>
          <cell r="BI272">
            <v>2418.25</v>
          </cell>
          <cell r="BJ272">
            <v>0</v>
          </cell>
          <cell r="BK272">
            <v>0</v>
          </cell>
          <cell r="BL272">
            <v>13382.25</v>
          </cell>
          <cell r="BM272">
            <v>11658.242175326965</v>
          </cell>
        </row>
        <row r="273">
          <cell r="AB273">
            <v>264</v>
          </cell>
          <cell r="AC273">
            <v>20.63079777365492</v>
          </cell>
          <cell r="AD273">
            <v>236682</v>
          </cell>
          <cell r="AE273">
            <v>0</v>
          </cell>
          <cell r="AF273">
            <v>236682</v>
          </cell>
          <cell r="AG273">
            <v>18429</v>
          </cell>
          <cell r="AH273">
            <v>255111</v>
          </cell>
          <cell r="AI273">
            <v>0</v>
          </cell>
          <cell r="AJ273">
            <v>0</v>
          </cell>
          <cell r="AK273">
            <v>0</v>
          </cell>
          <cell r="AL273">
            <v>255111</v>
          </cell>
          <cell r="AP273">
            <v>0</v>
          </cell>
          <cell r="AS273">
            <v>0</v>
          </cell>
          <cell r="AT273">
            <v>0</v>
          </cell>
          <cell r="AW273">
            <v>0</v>
          </cell>
          <cell r="AX273">
            <v>24478</v>
          </cell>
          <cell r="AY273">
            <v>0</v>
          </cell>
          <cell r="AZ273">
            <v>0</v>
          </cell>
          <cell r="BA273">
            <v>0</v>
          </cell>
          <cell r="BC273">
            <v>264</v>
          </cell>
          <cell r="BD273">
            <v>264</v>
          </cell>
          <cell r="BE273" t="str">
            <v>SCITUATE</v>
          </cell>
          <cell r="BF273">
            <v>236682</v>
          </cell>
          <cell r="BG273">
            <v>212204</v>
          </cell>
          <cell r="BH273">
            <v>24478</v>
          </cell>
          <cell r="BI273">
            <v>0</v>
          </cell>
          <cell r="BJ273">
            <v>0</v>
          </cell>
          <cell r="BK273">
            <v>0</v>
          </cell>
          <cell r="BL273">
            <v>24478</v>
          </cell>
          <cell r="BM273">
            <v>21324.54945675454</v>
          </cell>
        </row>
        <row r="274">
          <cell r="AB274">
            <v>265</v>
          </cell>
          <cell r="AP274">
            <v>0</v>
          </cell>
          <cell r="AS274">
            <v>0</v>
          </cell>
          <cell r="AT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C274">
            <v>265</v>
          </cell>
          <cell r="BD274">
            <v>265</v>
          </cell>
          <cell r="BE274" t="str">
            <v>SEEKONK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</row>
        <row r="275">
          <cell r="AB275">
            <v>266</v>
          </cell>
          <cell r="AC275">
            <v>6.830044699924011</v>
          </cell>
          <cell r="AD275">
            <v>90772</v>
          </cell>
          <cell r="AE275">
            <v>0</v>
          </cell>
          <cell r="AF275">
            <v>90772</v>
          </cell>
          <cell r="AG275">
            <v>6104</v>
          </cell>
          <cell r="AH275">
            <v>96876</v>
          </cell>
          <cell r="AI275">
            <v>0</v>
          </cell>
          <cell r="AJ275">
            <v>0</v>
          </cell>
          <cell r="AK275">
            <v>0</v>
          </cell>
          <cell r="AL275">
            <v>96876</v>
          </cell>
          <cell r="AP275">
            <v>0</v>
          </cell>
          <cell r="AS275">
            <v>0</v>
          </cell>
          <cell r="AT275">
            <v>0</v>
          </cell>
          <cell r="AW275">
            <v>0</v>
          </cell>
          <cell r="AX275">
            <v>6695</v>
          </cell>
          <cell r="AY275">
            <v>0</v>
          </cell>
          <cell r="AZ275">
            <v>0</v>
          </cell>
          <cell r="BA275">
            <v>0</v>
          </cell>
          <cell r="BC275">
            <v>266</v>
          </cell>
          <cell r="BD275">
            <v>266</v>
          </cell>
          <cell r="BE275" t="str">
            <v>SHARON</v>
          </cell>
          <cell r="BF275">
            <v>90772</v>
          </cell>
          <cell r="BG275">
            <v>84077</v>
          </cell>
          <cell r="BH275">
            <v>6695</v>
          </cell>
          <cell r="BI275">
            <v>0</v>
          </cell>
          <cell r="BJ275">
            <v>502.75</v>
          </cell>
          <cell r="BK275">
            <v>0</v>
          </cell>
          <cell r="BL275">
            <v>7197.75</v>
          </cell>
          <cell r="BM275">
            <v>6270.478627843574</v>
          </cell>
        </row>
        <row r="276">
          <cell r="AB276">
            <v>267</v>
          </cell>
          <cell r="AP276">
            <v>0</v>
          </cell>
          <cell r="AS276">
            <v>0</v>
          </cell>
          <cell r="AT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C276">
            <v>267</v>
          </cell>
          <cell r="BD276">
            <v>267</v>
          </cell>
          <cell r="BE276" t="str">
            <v>SHEFFIELD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</row>
        <row r="277">
          <cell r="AB277">
            <v>268</v>
          </cell>
          <cell r="AP277">
            <v>0</v>
          </cell>
          <cell r="AS277">
            <v>0</v>
          </cell>
          <cell r="AT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C277">
            <v>268</v>
          </cell>
          <cell r="BD277">
            <v>268</v>
          </cell>
          <cell r="BE277" t="str">
            <v>SHELBURNE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</row>
        <row r="278">
          <cell r="AB278">
            <v>269</v>
          </cell>
          <cell r="AP278">
            <v>0</v>
          </cell>
          <cell r="AS278">
            <v>0</v>
          </cell>
          <cell r="AT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C278">
            <v>269</v>
          </cell>
          <cell r="BD278">
            <v>269</v>
          </cell>
          <cell r="BE278" t="str">
            <v>SHERBORN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</row>
        <row r="279">
          <cell r="AB279">
            <v>270</v>
          </cell>
          <cell r="AP279">
            <v>0</v>
          </cell>
          <cell r="AS279">
            <v>0</v>
          </cell>
          <cell r="AT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C279">
            <v>270</v>
          </cell>
          <cell r="BD279">
            <v>270</v>
          </cell>
          <cell r="BE279" t="str">
            <v>SHIRLEY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</row>
        <row r="280">
          <cell r="AB280">
            <v>271</v>
          </cell>
          <cell r="AC280">
            <v>130.3900600987921</v>
          </cell>
          <cell r="AD280">
            <v>1292335</v>
          </cell>
          <cell r="AE280">
            <v>0</v>
          </cell>
          <cell r="AF280">
            <v>1292335</v>
          </cell>
          <cell r="AG280">
            <v>116441</v>
          </cell>
          <cell r="AH280">
            <v>1408776</v>
          </cell>
          <cell r="AI280">
            <v>0</v>
          </cell>
          <cell r="AJ280">
            <v>0</v>
          </cell>
          <cell r="AK280">
            <v>0</v>
          </cell>
          <cell r="AL280">
            <v>1408776</v>
          </cell>
          <cell r="AP280">
            <v>0</v>
          </cell>
          <cell r="AS280">
            <v>0</v>
          </cell>
          <cell r="AT280">
            <v>0</v>
          </cell>
          <cell r="AW280">
            <v>0</v>
          </cell>
          <cell r="AX280">
            <v>101446</v>
          </cell>
          <cell r="AY280">
            <v>0</v>
          </cell>
          <cell r="AZ280">
            <v>0</v>
          </cell>
          <cell r="BA280">
            <v>0</v>
          </cell>
          <cell r="BC280">
            <v>271</v>
          </cell>
          <cell r="BD280">
            <v>271</v>
          </cell>
          <cell r="BE280" t="str">
            <v>SHREWSBURY</v>
          </cell>
          <cell r="BF280">
            <v>1292335</v>
          </cell>
          <cell r="BG280">
            <v>1190889</v>
          </cell>
          <cell r="BH280">
            <v>101446</v>
          </cell>
          <cell r="BI280">
            <v>0</v>
          </cell>
          <cell r="BJ280">
            <v>39711.75</v>
          </cell>
          <cell r="BK280">
            <v>0</v>
          </cell>
          <cell r="BL280">
            <v>141157.75</v>
          </cell>
          <cell r="BM280">
            <v>122972.6865380829</v>
          </cell>
        </row>
        <row r="281">
          <cell r="AB281">
            <v>272</v>
          </cell>
          <cell r="AP281">
            <v>0</v>
          </cell>
          <cell r="AS281">
            <v>0</v>
          </cell>
          <cell r="AT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C281">
            <v>272</v>
          </cell>
          <cell r="BD281">
            <v>272</v>
          </cell>
          <cell r="BE281" t="str">
            <v>SHUTESBURY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</row>
        <row r="282">
          <cell r="AB282">
            <v>273</v>
          </cell>
          <cell r="AC282">
            <v>3.0574555403556767</v>
          </cell>
          <cell r="AD282">
            <v>26991</v>
          </cell>
          <cell r="AE282">
            <v>0</v>
          </cell>
          <cell r="AF282">
            <v>26991</v>
          </cell>
          <cell r="AG282">
            <v>2727</v>
          </cell>
          <cell r="AH282">
            <v>29718</v>
          </cell>
          <cell r="AI282">
            <v>0</v>
          </cell>
          <cell r="AJ282">
            <v>0</v>
          </cell>
          <cell r="AK282">
            <v>0</v>
          </cell>
          <cell r="AL282">
            <v>29718</v>
          </cell>
          <cell r="AP282">
            <v>0</v>
          </cell>
          <cell r="AS282">
            <v>0</v>
          </cell>
          <cell r="AT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C282">
            <v>273</v>
          </cell>
          <cell r="BD282">
            <v>273</v>
          </cell>
          <cell r="BE282" t="str">
            <v>SOMERSET</v>
          </cell>
          <cell r="BF282">
            <v>26991</v>
          </cell>
          <cell r="BG282">
            <v>32703</v>
          </cell>
          <cell r="BH282">
            <v>0</v>
          </cell>
          <cell r="BI282">
            <v>3056</v>
          </cell>
          <cell r="BJ282">
            <v>0</v>
          </cell>
          <cell r="BK282">
            <v>0</v>
          </cell>
          <cell r="BL282">
            <v>3056</v>
          </cell>
          <cell r="BM282">
            <v>2662.301786904235</v>
          </cell>
        </row>
        <row r="283">
          <cell r="AB283">
            <v>274</v>
          </cell>
          <cell r="AC283">
            <v>464.6397562103579</v>
          </cell>
          <cell r="AD283">
            <v>5904996</v>
          </cell>
          <cell r="AE283">
            <v>0</v>
          </cell>
          <cell r="AF283">
            <v>5904996</v>
          </cell>
          <cell r="AG283">
            <v>414921</v>
          </cell>
          <cell r="AH283">
            <v>6319917</v>
          </cell>
          <cell r="AI283">
            <v>0</v>
          </cell>
          <cell r="AJ283">
            <v>0</v>
          </cell>
          <cell r="AK283">
            <v>0</v>
          </cell>
          <cell r="AL283">
            <v>6319917</v>
          </cell>
          <cell r="AP283">
            <v>0</v>
          </cell>
          <cell r="AS283">
            <v>0</v>
          </cell>
          <cell r="AT283">
            <v>0</v>
          </cell>
          <cell r="AW283">
            <v>0</v>
          </cell>
          <cell r="AX283">
            <v>321549</v>
          </cell>
          <cell r="AY283">
            <v>0</v>
          </cell>
          <cell r="AZ283">
            <v>0</v>
          </cell>
          <cell r="BA283">
            <v>0</v>
          </cell>
          <cell r="BC283">
            <v>274</v>
          </cell>
          <cell r="BD283">
            <v>274</v>
          </cell>
          <cell r="BE283" t="str">
            <v>SOMERVILLE</v>
          </cell>
          <cell r="BF283">
            <v>5904996</v>
          </cell>
          <cell r="BG283">
            <v>5583447</v>
          </cell>
          <cell r="BH283">
            <v>321549</v>
          </cell>
          <cell r="BI283">
            <v>0</v>
          </cell>
          <cell r="BJ283">
            <v>289706</v>
          </cell>
          <cell r="BK283">
            <v>0</v>
          </cell>
          <cell r="BL283">
            <v>611255</v>
          </cell>
          <cell r="BM283">
            <v>532508.271843635</v>
          </cell>
        </row>
        <row r="284">
          <cell r="AB284">
            <v>275</v>
          </cell>
          <cell r="AP284">
            <v>0</v>
          </cell>
          <cell r="AS284">
            <v>0</v>
          </cell>
          <cell r="AT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C284">
            <v>275</v>
          </cell>
          <cell r="BD284">
            <v>276</v>
          </cell>
          <cell r="BE284" t="str">
            <v>SOUTHAMPTON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2593.75</v>
          </cell>
          <cell r="BK284">
            <v>0</v>
          </cell>
          <cell r="BL284">
            <v>2593.75</v>
          </cell>
          <cell r="BM284">
            <v>2259.6025064734495</v>
          </cell>
        </row>
        <row r="285">
          <cell r="AB285">
            <v>276</v>
          </cell>
          <cell r="AC285">
            <v>14.134037452663028</v>
          </cell>
          <cell r="AD285">
            <v>178744</v>
          </cell>
          <cell r="AE285">
            <v>0</v>
          </cell>
          <cell r="AF285">
            <v>178744</v>
          </cell>
          <cell r="AG285">
            <v>12620</v>
          </cell>
          <cell r="AH285">
            <v>191364</v>
          </cell>
          <cell r="AI285">
            <v>0</v>
          </cell>
          <cell r="AJ285">
            <v>0</v>
          </cell>
          <cell r="AK285">
            <v>0</v>
          </cell>
          <cell r="AL285">
            <v>191364</v>
          </cell>
          <cell r="AP285">
            <v>0</v>
          </cell>
          <cell r="AS285">
            <v>0</v>
          </cell>
          <cell r="AT285">
            <v>0</v>
          </cell>
          <cell r="AW285">
            <v>0</v>
          </cell>
          <cell r="AX285">
            <v>10052</v>
          </cell>
          <cell r="AY285">
            <v>0</v>
          </cell>
          <cell r="AZ285">
            <v>0</v>
          </cell>
          <cell r="BA285">
            <v>0</v>
          </cell>
          <cell r="BC285">
            <v>276</v>
          </cell>
          <cell r="BD285">
            <v>277</v>
          </cell>
          <cell r="BE285" t="str">
            <v>SOUTHBOROUGH</v>
          </cell>
          <cell r="BF285">
            <v>178744</v>
          </cell>
          <cell r="BG285">
            <v>168692</v>
          </cell>
          <cell r="BH285">
            <v>10052</v>
          </cell>
          <cell r="BI285">
            <v>0</v>
          </cell>
          <cell r="BJ285">
            <v>7590.25</v>
          </cell>
          <cell r="BK285">
            <v>0</v>
          </cell>
          <cell r="BL285">
            <v>17642.25</v>
          </cell>
          <cell r="BM285">
            <v>15369.435111260225</v>
          </cell>
        </row>
        <row r="286">
          <cell r="AB286">
            <v>277</v>
          </cell>
          <cell r="AC286">
            <v>1.9999999999999996</v>
          </cell>
          <cell r="AD286">
            <v>24921</v>
          </cell>
          <cell r="AE286">
            <v>0</v>
          </cell>
          <cell r="AF286">
            <v>24921</v>
          </cell>
          <cell r="AG286">
            <v>1781</v>
          </cell>
          <cell r="AH286">
            <v>26702</v>
          </cell>
          <cell r="AI286">
            <v>0</v>
          </cell>
          <cell r="AJ286">
            <v>0</v>
          </cell>
          <cell r="AK286">
            <v>0</v>
          </cell>
          <cell r="AL286">
            <v>26702</v>
          </cell>
          <cell r="AP286">
            <v>0</v>
          </cell>
          <cell r="AS286">
            <v>0</v>
          </cell>
          <cell r="AT286">
            <v>0</v>
          </cell>
          <cell r="AW286">
            <v>0</v>
          </cell>
          <cell r="AX286">
            <v>2033</v>
          </cell>
          <cell r="AY286">
            <v>0</v>
          </cell>
          <cell r="AZ286">
            <v>0</v>
          </cell>
          <cell r="BA286">
            <v>0</v>
          </cell>
          <cell r="BC286">
            <v>277</v>
          </cell>
          <cell r="BD286">
            <v>278</v>
          </cell>
          <cell r="BE286" t="str">
            <v>SOUTHBRIDGE</v>
          </cell>
          <cell r="BF286">
            <v>24921</v>
          </cell>
          <cell r="BG286">
            <v>22888</v>
          </cell>
          <cell r="BH286">
            <v>2033</v>
          </cell>
          <cell r="BI286">
            <v>1463</v>
          </cell>
          <cell r="BJ286">
            <v>0</v>
          </cell>
          <cell r="BK286">
            <v>0</v>
          </cell>
          <cell r="BL286">
            <v>3496</v>
          </cell>
          <cell r="BM286">
            <v>3045.617489207201</v>
          </cell>
        </row>
        <row r="287">
          <cell r="AB287">
            <v>278</v>
          </cell>
          <cell r="AC287">
            <v>67.49275137071461</v>
          </cell>
          <cell r="AD287">
            <v>683612</v>
          </cell>
          <cell r="AE287">
            <v>0</v>
          </cell>
          <cell r="AF287">
            <v>683612</v>
          </cell>
          <cell r="AG287">
            <v>60267</v>
          </cell>
          <cell r="AH287">
            <v>743879</v>
          </cell>
          <cell r="AI287">
            <v>0</v>
          </cell>
          <cell r="AJ287">
            <v>0</v>
          </cell>
          <cell r="AK287">
            <v>0</v>
          </cell>
          <cell r="AL287">
            <v>743879</v>
          </cell>
          <cell r="AP287">
            <v>0</v>
          </cell>
          <cell r="AS287">
            <v>0</v>
          </cell>
          <cell r="AT287">
            <v>0</v>
          </cell>
          <cell r="AW287">
            <v>0</v>
          </cell>
          <cell r="AX287">
            <v>100780</v>
          </cell>
          <cell r="AY287">
            <v>0</v>
          </cell>
          <cell r="AZ287">
            <v>0</v>
          </cell>
          <cell r="BA287">
            <v>0</v>
          </cell>
          <cell r="BC287">
            <v>278</v>
          </cell>
          <cell r="BD287">
            <v>275</v>
          </cell>
          <cell r="BE287" t="str">
            <v>SOUTH HADLEY</v>
          </cell>
          <cell r="BF287">
            <v>683612</v>
          </cell>
          <cell r="BG287">
            <v>582832</v>
          </cell>
          <cell r="BH287">
            <v>100780</v>
          </cell>
          <cell r="BI287">
            <v>22521</v>
          </cell>
          <cell r="BJ287">
            <v>29071.75</v>
          </cell>
          <cell r="BK287">
            <v>0</v>
          </cell>
          <cell r="BL287">
            <v>152372.75</v>
          </cell>
          <cell r="BM287">
            <v>132742.88108655508</v>
          </cell>
        </row>
        <row r="288">
          <cell r="AB288">
            <v>279</v>
          </cell>
          <cell r="AP288">
            <v>0</v>
          </cell>
          <cell r="AS288">
            <v>0</v>
          </cell>
          <cell r="AT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C288">
            <v>279</v>
          </cell>
          <cell r="BD288">
            <v>279</v>
          </cell>
          <cell r="BE288" t="str">
            <v>SOUTHWICK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</row>
        <row r="289">
          <cell r="AB289">
            <v>280</v>
          </cell>
          <cell r="AP289">
            <v>0</v>
          </cell>
          <cell r="AS289">
            <v>0</v>
          </cell>
          <cell r="AT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C289">
            <v>280</v>
          </cell>
          <cell r="BD289">
            <v>280</v>
          </cell>
          <cell r="BE289" t="str">
            <v>SPENCER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</row>
        <row r="290">
          <cell r="AB290">
            <v>281</v>
          </cell>
          <cell r="AC290">
            <v>2373.100922260213</v>
          </cell>
          <cell r="AD290">
            <v>24295517</v>
          </cell>
          <cell r="AE290">
            <v>0</v>
          </cell>
          <cell r="AF290">
            <v>24295517</v>
          </cell>
          <cell r="AG290">
            <v>2119181</v>
          </cell>
          <cell r="AH290">
            <v>26414698</v>
          </cell>
          <cell r="AI290">
            <v>0</v>
          </cell>
          <cell r="AJ290">
            <v>0</v>
          </cell>
          <cell r="AK290">
            <v>0</v>
          </cell>
          <cell r="AL290">
            <v>26414698</v>
          </cell>
          <cell r="AP290">
            <v>0</v>
          </cell>
          <cell r="AS290">
            <v>0</v>
          </cell>
          <cell r="AT290">
            <v>0</v>
          </cell>
          <cell r="AW290">
            <v>0</v>
          </cell>
          <cell r="AX290">
            <v>2325681</v>
          </cell>
          <cell r="AY290">
            <v>0</v>
          </cell>
          <cell r="AZ290">
            <v>0</v>
          </cell>
          <cell r="BA290">
            <v>0</v>
          </cell>
          <cell r="BC290">
            <v>281</v>
          </cell>
          <cell r="BD290">
            <v>281</v>
          </cell>
          <cell r="BE290" t="str">
            <v>SPRINGFIELD</v>
          </cell>
          <cell r="BF290">
            <v>24295517</v>
          </cell>
          <cell r="BG290">
            <v>21969836</v>
          </cell>
          <cell r="BH290">
            <v>2325681</v>
          </cell>
          <cell r="BI290">
            <v>134125.75</v>
          </cell>
          <cell r="BJ290">
            <v>0</v>
          </cell>
          <cell r="BK290">
            <v>0</v>
          </cell>
          <cell r="BL290">
            <v>2459806.75</v>
          </cell>
          <cell r="BM290">
            <v>2142914.8906950587</v>
          </cell>
        </row>
        <row r="291">
          <cell r="AB291">
            <v>282</v>
          </cell>
          <cell r="AP291">
            <v>0</v>
          </cell>
          <cell r="AS291">
            <v>0</v>
          </cell>
          <cell r="AT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C291">
            <v>282</v>
          </cell>
          <cell r="BD291">
            <v>282</v>
          </cell>
          <cell r="BE291" t="str">
            <v>STERLING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</row>
        <row r="292">
          <cell r="AB292">
            <v>283</v>
          </cell>
          <cell r="AP292">
            <v>0</v>
          </cell>
          <cell r="AS292">
            <v>0</v>
          </cell>
          <cell r="AT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C292">
            <v>283</v>
          </cell>
          <cell r="BD292">
            <v>283</v>
          </cell>
          <cell r="BE292" t="str">
            <v>STOCKBRIDGE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</row>
        <row r="293">
          <cell r="AB293">
            <v>284</v>
          </cell>
          <cell r="AC293">
            <v>70.62856490466733</v>
          </cell>
          <cell r="AD293">
            <v>750366</v>
          </cell>
          <cell r="AE293">
            <v>0</v>
          </cell>
          <cell r="AF293">
            <v>750366</v>
          </cell>
          <cell r="AG293">
            <v>63075</v>
          </cell>
          <cell r="AH293">
            <v>813441</v>
          </cell>
          <cell r="AI293">
            <v>0</v>
          </cell>
          <cell r="AJ293">
            <v>0</v>
          </cell>
          <cell r="AK293">
            <v>0</v>
          </cell>
          <cell r="AL293">
            <v>813441</v>
          </cell>
          <cell r="AP293">
            <v>0</v>
          </cell>
          <cell r="AS293">
            <v>0</v>
          </cell>
          <cell r="AT293">
            <v>0</v>
          </cell>
          <cell r="AW293">
            <v>0</v>
          </cell>
          <cell r="AX293">
            <v>62342</v>
          </cell>
          <cell r="AY293">
            <v>0</v>
          </cell>
          <cell r="AZ293">
            <v>0</v>
          </cell>
          <cell r="BA293">
            <v>0</v>
          </cell>
          <cell r="BC293">
            <v>284</v>
          </cell>
          <cell r="BD293">
            <v>284</v>
          </cell>
          <cell r="BE293" t="str">
            <v>STONEHAM</v>
          </cell>
          <cell r="BF293">
            <v>750366</v>
          </cell>
          <cell r="BG293">
            <v>688024</v>
          </cell>
          <cell r="BH293">
            <v>62342</v>
          </cell>
          <cell r="BI293">
            <v>12151</v>
          </cell>
          <cell r="BJ293">
            <v>28400.75</v>
          </cell>
          <cell r="BK293">
            <v>0</v>
          </cell>
          <cell r="BL293">
            <v>102893.75</v>
          </cell>
          <cell r="BM293">
            <v>89638.15919053588</v>
          </cell>
        </row>
        <row r="294">
          <cell r="AB294">
            <v>285</v>
          </cell>
          <cell r="AC294">
            <v>41.718240729633465</v>
          </cell>
          <cell r="AD294">
            <v>420895</v>
          </cell>
          <cell r="AE294">
            <v>0</v>
          </cell>
          <cell r="AF294">
            <v>420895</v>
          </cell>
          <cell r="AG294">
            <v>37260</v>
          </cell>
          <cell r="AH294">
            <v>458155</v>
          </cell>
          <cell r="AI294">
            <v>0</v>
          </cell>
          <cell r="AJ294">
            <v>0</v>
          </cell>
          <cell r="AK294">
            <v>0</v>
          </cell>
          <cell r="AL294">
            <v>458155</v>
          </cell>
          <cell r="AP294">
            <v>0</v>
          </cell>
          <cell r="AS294">
            <v>0</v>
          </cell>
          <cell r="AT294">
            <v>0</v>
          </cell>
          <cell r="AW294">
            <v>0</v>
          </cell>
          <cell r="AX294">
            <v>23598</v>
          </cell>
          <cell r="AY294">
            <v>0</v>
          </cell>
          <cell r="AZ294">
            <v>0</v>
          </cell>
          <cell r="BA294">
            <v>0</v>
          </cell>
          <cell r="BC294">
            <v>285</v>
          </cell>
          <cell r="BD294">
            <v>285</v>
          </cell>
          <cell r="BE294" t="str">
            <v>STOUGHTON</v>
          </cell>
          <cell r="BF294">
            <v>420895</v>
          </cell>
          <cell r="BG294">
            <v>397297</v>
          </cell>
          <cell r="BH294">
            <v>23598</v>
          </cell>
          <cell r="BI294">
            <v>29037.25</v>
          </cell>
          <cell r="BJ294">
            <v>7975.5</v>
          </cell>
          <cell r="BK294">
            <v>0</v>
          </cell>
          <cell r="BL294">
            <v>60610.75</v>
          </cell>
          <cell r="BM294">
            <v>52802.391371271566</v>
          </cell>
        </row>
        <row r="295">
          <cell r="AB295">
            <v>286</v>
          </cell>
          <cell r="AP295">
            <v>0</v>
          </cell>
          <cell r="AS295">
            <v>0</v>
          </cell>
          <cell r="AT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286</v>
          </cell>
          <cell r="BD295">
            <v>286</v>
          </cell>
          <cell r="BE295" t="str">
            <v>STOW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</row>
        <row r="296">
          <cell r="AB296">
            <v>287</v>
          </cell>
          <cell r="AP296">
            <v>0</v>
          </cell>
          <cell r="AS296">
            <v>0</v>
          </cell>
          <cell r="AT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287</v>
          </cell>
          <cell r="BD296">
            <v>287</v>
          </cell>
          <cell r="BE296" t="str">
            <v>STURBRIDGE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</row>
        <row r="297">
          <cell r="AB297">
            <v>288</v>
          </cell>
          <cell r="AC297">
            <v>4.057672931938991</v>
          </cell>
          <cell r="AD297">
            <v>45416</v>
          </cell>
          <cell r="AE297">
            <v>0</v>
          </cell>
          <cell r="AF297">
            <v>45416</v>
          </cell>
          <cell r="AG297">
            <v>3624</v>
          </cell>
          <cell r="AH297">
            <v>49040</v>
          </cell>
          <cell r="AI297">
            <v>0</v>
          </cell>
          <cell r="AJ297">
            <v>0</v>
          </cell>
          <cell r="AK297">
            <v>0</v>
          </cell>
          <cell r="AL297">
            <v>49040</v>
          </cell>
          <cell r="AP297">
            <v>0</v>
          </cell>
          <cell r="AS297">
            <v>0</v>
          </cell>
          <cell r="AT297">
            <v>0</v>
          </cell>
          <cell r="AW297">
            <v>0</v>
          </cell>
          <cell r="AX297">
            <v>2736</v>
          </cell>
          <cell r="AY297">
            <v>0</v>
          </cell>
          <cell r="AZ297">
            <v>0</v>
          </cell>
          <cell r="BA297">
            <v>0</v>
          </cell>
          <cell r="BC297">
            <v>288</v>
          </cell>
          <cell r="BD297">
            <v>288</v>
          </cell>
          <cell r="BE297" t="str">
            <v>SUDBURY</v>
          </cell>
          <cell r="BF297">
            <v>45416</v>
          </cell>
          <cell r="BG297">
            <v>42680</v>
          </cell>
          <cell r="BH297">
            <v>2736</v>
          </cell>
          <cell r="BI297">
            <v>0</v>
          </cell>
          <cell r="BJ297">
            <v>8019.5</v>
          </cell>
          <cell r="BK297">
            <v>0</v>
          </cell>
          <cell r="BL297">
            <v>10755.5</v>
          </cell>
          <cell r="BM297">
            <v>9369.890991180793</v>
          </cell>
        </row>
        <row r="298">
          <cell r="AB298">
            <v>289</v>
          </cell>
          <cell r="AC298">
            <v>2.4896265560165975</v>
          </cell>
          <cell r="AD298">
            <v>30840</v>
          </cell>
          <cell r="AE298">
            <v>0</v>
          </cell>
          <cell r="AF298">
            <v>30840</v>
          </cell>
          <cell r="AG298">
            <v>2224</v>
          </cell>
          <cell r="AH298">
            <v>33064</v>
          </cell>
          <cell r="AI298">
            <v>0</v>
          </cell>
          <cell r="AJ298">
            <v>0</v>
          </cell>
          <cell r="AK298">
            <v>0</v>
          </cell>
          <cell r="AL298">
            <v>33064</v>
          </cell>
          <cell r="AP298">
            <v>0</v>
          </cell>
          <cell r="AS298">
            <v>0</v>
          </cell>
          <cell r="AT298">
            <v>0</v>
          </cell>
          <cell r="AW298">
            <v>0</v>
          </cell>
          <cell r="AX298">
            <v>10008</v>
          </cell>
          <cell r="AY298">
            <v>0</v>
          </cell>
          <cell r="AZ298">
            <v>0</v>
          </cell>
          <cell r="BA298">
            <v>0</v>
          </cell>
          <cell r="BC298">
            <v>289</v>
          </cell>
          <cell r="BD298">
            <v>289</v>
          </cell>
          <cell r="BE298" t="str">
            <v>SUNDERLAND</v>
          </cell>
          <cell r="BF298">
            <v>30840</v>
          </cell>
          <cell r="BG298">
            <v>20832</v>
          </cell>
          <cell r="BH298">
            <v>10008</v>
          </cell>
          <cell r="BI298">
            <v>461</v>
          </cell>
          <cell r="BJ298">
            <v>2139</v>
          </cell>
          <cell r="BK298">
            <v>0</v>
          </cell>
          <cell r="BL298">
            <v>12608</v>
          </cell>
          <cell r="BM298">
            <v>10983.737215081348</v>
          </cell>
        </row>
        <row r="299">
          <cell r="AB299">
            <v>290</v>
          </cell>
          <cell r="AP299">
            <v>0</v>
          </cell>
          <cell r="AS299">
            <v>0</v>
          </cell>
          <cell r="AT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290</v>
          </cell>
          <cell r="BD299">
            <v>290</v>
          </cell>
          <cell r="BE299" t="str">
            <v>SUTTON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</row>
        <row r="300">
          <cell r="AB300">
            <v>291</v>
          </cell>
          <cell r="AC300">
            <v>31</v>
          </cell>
          <cell r="AD300">
            <v>340440</v>
          </cell>
          <cell r="AE300">
            <v>0</v>
          </cell>
          <cell r="AF300">
            <v>340440</v>
          </cell>
          <cell r="AG300">
            <v>27685</v>
          </cell>
          <cell r="AH300">
            <v>368125</v>
          </cell>
          <cell r="AI300">
            <v>0</v>
          </cell>
          <cell r="AJ300">
            <v>0</v>
          </cell>
          <cell r="AK300">
            <v>0</v>
          </cell>
          <cell r="AL300">
            <v>368125</v>
          </cell>
          <cell r="AP300">
            <v>0</v>
          </cell>
          <cell r="AS300">
            <v>0</v>
          </cell>
          <cell r="AT300">
            <v>0</v>
          </cell>
          <cell r="AW300">
            <v>0</v>
          </cell>
          <cell r="AX300">
            <v>18877</v>
          </cell>
          <cell r="AY300">
            <v>0</v>
          </cell>
          <cell r="AZ300">
            <v>0</v>
          </cell>
          <cell r="BA300">
            <v>0</v>
          </cell>
          <cell r="BC300">
            <v>291</v>
          </cell>
          <cell r="BD300">
            <v>291</v>
          </cell>
          <cell r="BE300" t="str">
            <v>SWAMPSCOTT</v>
          </cell>
          <cell r="BF300">
            <v>340440</v>
          </cell>
          <cell r="BG300">
            <v>321563</v>
          </cell>
          <cell r="BH300">
            <v>18877</v>
          </cell>
          <cell r="BI300">
            <v>0</v>
          </cell>
          <cell r="BJ300">
            <v>0</v>
          </cell>
          <cell r="BK300">
            <v>0</v>
          </cell>
          <cell r="BL300">
            <v>18877</v>
          </cell>
          <cell r="BM300">
            <v>16445.11480084792</v>
          </cell>
        </row>
        <row r="301">
          <cell r="AB301">
            <v>292</v>
          </cell>
          <cell r="AC301">
            <v>7.134062927496579</v>
          </cell>
          <cell r="AD301">
            <v>81558</v>
          </cell>
          <cell r="AE301">
            <v>0</v>
          </cell>
          <cell r="AF301">
            <v>81558</v>
          </cell>
          <cell r="AG301">
            <v>6372</v>
          </cell>
          <cell r="AH301">
            <v>87930</v>
          </cell>
          <cell r="AI301">
            <v>0</v>
          </cell>
          <cell r="AJ301">
            <v>0</v>
          </cell>
          <cell r="AK301">
            <v>0</v>
          </cell>
          <cell r="AL301">
            <v>87930</v>
          </cell>
          <cell r="AP301">
            <v>0</v>
          </cell>
          <cell r="AS301">
            <v>0</v>
          </cell>
          <cell r="AT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C301">
            <v>292</v>
          </cell>
          <cell r="BD301">
            <v>292</v>
          </cell>
          <cell r="BE301" t="str">
            <v>SWANSEA</v>
          </cell>
          <cell r="BF301">
            <v>81558</v>
          </cell>
          <cell r="BG301">
            <v>84917</v>
          </cell>
          <cell r="BH301">
            <v>0</v>
          </cell>
          <cell r="BI301">
            <v>0</v>
          </cell>
          <cell r="BJ301">
            <v>5885.5</v>
          </cell>
          <cell r="BK301">
            <v>0</v>
          </cell>
          <cell r="BL301">
            <v>5885.5</v>
          </cell>
          <cell r="BM301">
            <v>5127.283104327512</v>
          </cell>
        </row>
        <row r="302">
          <cell r="AB302">
            <v>293</v>
          </cell>
          <cell r="AC302">
            <v>6.021389922472317</v>
          </cell>
          <cell r="AD302">
            <v>52668</v>
          </cell>
          <cell r="AE302">
            <v>0</v>
          </cell>
          <cell r="AF302">
            <v>52668</v>
          </cell>
          <cell r="AG302">
            <v>5368</v>
          </cell>
          <cell r="AH302">
            <v>58036</v>
          </cell>
          <cell r="AI302">
            <v>0</v>
          </cell>
          <cell r="AJ302">
            <v>0</v>
          </cell>
          <cell r="AK302">
            <v>0</v>
          </cell>
          <cell r="AL302">
            <v>58036</v>
          </cell>
          <cell r="AP302">
            <v>0</v>
          </cell>
          <cell r="AS302">
            <v>0</v>
          </cell>
          <cell r="AT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C302">
            <v>293</v>
          </cell>
          <cell r="BD302">
            <v>293</v>
          </cell>
          <cell r="BE302" t="str">
            <v>TAUNTON</v>
          </cell>
          <cell r="BF302">
            <v>52668</v>
          </cell>
          <cell r="BG302">
            <v>59651</v>
          </cell>
          <cell r="BH302">
            <v>0</v>
          </cell>
          <cell r="BI302">
            <v>3878.75</v>
          </cell>
          <cell r="BJ302">
            <v>5783.75</v>
          </cell>
          <cell r="BK302">
            <v>0</v>
          </cell>
          <cell r="BL302">
            <v>9662.5</v>
          </cell>
          <cell r="BM302">
            <v>8417.699939778198</v>
          </cell>
        </row>
        <row r="303">
          <cell r="AB303">
            <v>294</v>
          </cell>
          <cell r="AP303">
            <v>0</v>
          </cell>
          <cell r="AS303">
            <v>0</v>
          </cell>
          <cell r="AT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C303">
            <v>294</v>
          </cell>
          <cell r="BD303">
            <v>294</v>
          </cell>
          <cell r="BE303" t="str">
            <v>TEMPLETON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</row>
        <row r="304">
          <cell r="AB304">
            <v>295</v>
          </cell>
          <cell r="AC304">
            <v>70.11201308003123</v>
          </cell>
          <cell r="AD304">
            <v>690177</v>
          </cell>
          <cell r="AE304">
            <v>0</v>
          </cell>
          <cell r="AF304">
            <v>690177</v>
          </cell>
          <cell r="AG304">
            <v>62601</v>
          </cell>
          <cell r="AH304">
            <v>752778</v>
          </cell>
          <cell r="AI304">
            <v>0</v>
          </cell>
          <cell r="AJ304">
            <v>0</v>
          </cell>
          <cell r="AK304">
            <v>0</v>
          </cell>
          <cell r="AL304">
            <v>752778</v>
          </cell>
          <cell r="AP304">
            <v>0</v>
          </cell>
          <cell r="AS304">
            <v>0</v>
          </cell>
          <cell r="AT304">
            <v>0</v>
          </cell>
          <cell r="AW304">
            <v>0</v>
          </cell>
          <cell r="AX304">
            <v>43099</v>
          </cell>
          <cell r="AY304">
            <v>0</v>
          </cell>
          <cell r="AZ304">
            <v>0</v>
          </cell>
          <cell r="BA304">
            <v>0</v>
          </cell>
          <cell r="BC304">
            <v>295</v>
          </cell>
          <cell r="BD304">
            <v>295</v>
          </cell>
          <cell r="BE304" t="str">
            <v>TEWKSBURY</v>
          </cell>
          <cell r="BF304">
            <v>690177</v>
          </cell>
          <cell r="BG304">
            <v>647078</v>
          </cell>
          <cell r="BH304">
            <v>43099</v>
          </cell>
          <cell r="BI304">
            <v>0</v>
          </cell>
          <cell r="BJ304">
            <v>31422.5</v>
          </cell>
          <cell r="BK304">
            <v>0</v>
          </cell>
          <cell r="BL304">
            <v>74521.5</v>
          </cell>
          <cell r="BM304">
            <v>64921.04797538743</v>
          </cell>
        </row>
        <row r="305">
          <cell r="AB305">
            <v>296</v>
          </cell>
          <cell r="AC305">
            <v>32.637362637362635</v>
          </cell>
          <cell r="AD305">
            <v>693032</v>
          </cell>
          <cell r="AE305">
            <v>21186.08600000001</v>
          </cell>
          <cell r="AF305">
            <v>671845.914</v>
          </cell>
          <cell r="AG305">
            <v>29150</v>
          </cell>
          <cell r="AH305">
            <v>700995.914</v>
          </cell>
          <cell r="AI305">
            <v>0</v>
          </cell>
          <cell r="AJ305">
            <v>0</v>
          </cell>
          <cell r="AK305">
            <v>0</v>
          </cell>
          <cell r="AL305">
            <v>700995.914</v>
          </cell>
          <cell r="AP305">
            <v>0</v>
          </cell>
          <cell r="AS305">
            <v>0</v>
          </cell>
          <cell r="AT305">
            <v>0</v>
          </cell>
          <cell r="AW305">
            <v>0</v>
          </cell>
          <cell r="AX305">
            <v>12581.353409980424</v>
          </cell>
          <cell r="AY305">
            <v>0</v>
          </cell>
          <cell r="AZ305">
            <v>0</v>
          </cell>
          <cell r="BA305">
            <v>0</v>
          </cell>
          <cell r="BC305">
            <v>296</v>
          </cell>
          <cell r="BD305">
            <v>296</v>
          </cell>
          <cell r="BE305" t="str">
            <v>TISBURY</v>
          </cell>
          <cell r="BF305">
            <v>671845.914</v>
          </cell>
          <cell r="BG305">
            <v>659264.5605900196</v>
          </cell>
          <cell r="BH305">
            <v>12581.353409980424</v>
          </cell>
          <cell r="BI305">
            <v>15428.390147504892</v>
          </cell>
          <cell r="BJ305">
            <v>4460</v>
          </cell>
          <cell r="BK305">
            <v>0</v>
          </cell>
          <cell r="BL305">
            <v>32469.743557485315</v>
          </cell>
          <cell r="BM305">
            <v>28286.733080306098</v>
          </cell>
        </row>
        <row r="306">
          <cell r="AB306">
            <v>297</v>
          </cell>
          <cell r="AP306">
            <v>0</v>
          </cell>
          <cell r="AS306">
            <v>0</v>
          </cell>
          <cell r="AT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C306">
            <v>297</v>
          </cell>
          <cell r="BD306">
            <v>297</v>
          </cell>
          <cell r="BE306" t="str">
            <v>TOLLAND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</row>
        <row r="307">
          <cell r="AB307">
            <v>298</v>
          </cell>
          <cell r="AP307">
            <v>0</v>
          </cell>
          <cell r="AS307">
            <v>0</v>
          </cell>
          <cell r="AT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C307">
            <v>298</v>
          </cell>
          <cell r="BD307">
            <v>298</v>
          </cell>
          <cell r="BE307" t="str">
            <v>TOPSFIELD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</row>
        <row r="308">
          <cell r="AB308">
            <v>299</v>
          </cell>
          <cell r="AP308">
            <v>0</v>
          </cell>
          <cell r="AS308">
            <v>0</v>
          </cell>
          <cell r="AT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C308">
            <v>299</v>
          </cell>
          <cell r="BD308">
            <v>299</v>
          </cell>
          <cell r="BE308" t="str">
            <v>TOWNSEND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</row>
        <row r="309">
          <cell r="AB309">
            <v>300</v>
          </cell>
          <cell r="AC309">
            <v>5</v>
          </cell>
          <cell r="AD309">
            <v>97956</v>
          </cell>
          <cell r="AE309">
            <v>0</v>
          </cell>
          <cell r="AF309">
            <v>97956</v>
          </cell>
          <cell r="AG309">
            <v>4464</v>
          </cell>
          <cell r="AH309">
            <v>102420</v>
          </cell>
          <cell r="AI309">
            <v>0</v>
          </cell>
          <cell r="AJ309">
            <v>0</v>
          </cell>
          <cell r="AK309">
            <v>0</v>
          </cell>
          <cell r="AL309">
            <v>102420</v>
          </cell>
          <cell r="AP309">
            <v>0</v>
          </cell>
          <cell r="AS309">
            <v>0</v>
          </cell>
          <cell r="AT309">
            <v>0</v>
          </cell>
          <cell r="AW309">
            <v>0</v>
          </cell>
          <cell r="AX309">
            <v>2821</v>
          </cell>
          <cell r="AY309">
            <v>0</v>
          </cell>
          <cell r="AZ309">
            <v>0</v>
          </cell>
          <cell r="BA309">
            <v>0</v>
          </cell>
          <cell r="BC309">
            <v>300</v>
          </cell>
          <cell r="BD309">
            <v>300</v>
          </cell>
          <cell r="BE309" t="str">
            <v>TRURO</v>
          </cell>
          <cell r="BF309">
            <v>97956</v>
          </cell>
          <cell r="BG309">
            <v>95135</v>
          </cell>
          <cell r="BH309">
            <v>2821</v>
          </cell>
          <cell r="BI309">
            <v>0</v>
          </cell>
          <cell r="BJ309">
            <v>10173.75</v>
          </cell>
          <cell r="BK309">
            <v>0</v>
          </cell>
          <cell r="BL309">
            <v>12994.75</v>
          </cell>
          <cell r="BM309">
            <v>11320.663005685148</v>
          </cell>
        </row>
        <row r="310">
          <cell r="AB310">
            <v>301</v>
          </cell>
          <cell r="AC310">
            <v>83.67668974051958</v>
          </cell>
          <cell r="AD310">
            <v>898278</v>
          </cell>
          <cell r="AE310">
            <v>0</v>
          </cell>
          <cell r="AF310">
            <v>898278</v>
          </cell>
          <cell r="AG310">
            <v>74716</v>
          </cell>
          <cell r="AH310">
            <v>972994</v>
          </cell>
          <cell r="AI310">
            <v>0</v>
          </cell>
          <cell r="AJ310">
            <v>0</v>
          </cell>
          <cell r="AK310">
            <v>0</v>
          </cell>
          <cell r="AL310">
            <v>972994</v>
          </cell>
          <cell r="AP310">
            <v>0</v>
          </cell>
          <cell r="AS310">
            <v>0</v>
          </cell>
          <cell r="AT310">
            <v>0</v>
          </cell>
          <cell r="AW310">
            <v>0</v>
          </cell>
          <cell r="AX310">
            <v>83244</v>
          </cell>
          <cell r="AY310">
            <v>0</v>
          </cell>
          <cell r="AZ310">
            <v>0</v>
          </cell>
          <cell r="BA310">
            <v>0</v>
          </cell>
          <cell r="BC310">
            <v>301</v>
          </cell>
          <cell r="BD310">
            <v>301</v>
          </cell>
          <cell r="BE310" t="str">
            <v>TYNGSBOROUGH</v>
          </cell>
          <cell r="BF310">
            <v>898278</v>
          </cell>
          <cell r="BG310">
            <v>815034</v>
          </cell>
          <cell r="BH310">
            <v>83244</v>
          </cell>
          <cell r="BI310">
            <v>63871</v>
          </cell>
          <cell r="BJ310">
            <v>32283</v>
          </cell>
          <cell r="BK310">
            <v>0</v>
          </cell>
          <cell r="BL310">
            <v>179398</v>
          </cell>
          <cell r="BM310">
            <v>156286.52354942606</v>
          </cell>
        </row>
        <row r="311">
          <cell r="AB311">
            <v>302</v>
          </cell>
          <cell r="AP311">
            <v>0</v>
          </cell>
          <cell r="AS311">
            <v>0</v>
          </cell>
          <cell r="AT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C311">
            <v>302</v>
          </cell>
          <cell r="BD311">
            <v>302</v>
          </cell>
          <cell r="BE311" t="str">
            <v>TYRINGHAM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</row>
        <row r="312">
          <cell r="AB312">
            <v>303</v>
          </cell>
          <cell r="AP312">
            <v>0</v>
          </cell>
          <cell r="AS312">
            <v>0</v>
          </cell>
          <cell r="AT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C312">
            <v>303</v>
          </cell>
          <cell r="BD312">
            <v>303</v>
          </cell>
          <cell r="BE312" t="str">
            <v>UPTON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</row>
        <row r="313">
          <cell r="AB313">
            <v>304</v>
          </cell>
          <cell r="AC313">
            <v>3.0062305295950176</v>
          </cell>
          <cell r="AD313">
            <v>39274</v>
          </cell>
          <cell r="AE313">
            <v>0</v>
          </cell>
          <cell r="AF313">
            <v>39274</v>
          </cell>
          <cell r="AG313">
            <v>2689</v>
          </cell>
          <cell r="AH313">
            <v>41963</v>
          </cell>
          <cell r="AI313">
            <v>0</v>
          </cell>
          <cell r="AJ313">
            <v>0</v>
          </cell>
          <cell r="AK313">
            <v>0</v>
          </cell>
          <cell r="AL313">
            <v>41963</v>
          </cell>
          <cell r="AP313">
            <v>0</v>
          </cell>
          <cell r="AS313">
            <v>0</v>
          </cell>
          <cell r="AT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C313">
            <v>304</v>
          </cell>
          <cell r="BD313">
            <v>304</v>
          </cell>
          <cell r="BE313" t="str">
            <v>UXBRIDGE</v>
          </cell>
          <cell r="BF313">
            <v>39274</v>
          </cell>
          <cell r="BG313">
            <v>39869</v>
          </cell>
          <cell r="BH313">
            <v>0</v>
          </cell>
          <cell r="BI313">
            <v>1910.25</v>
          </cell>
          <cell r="BJ313">
            <v>0</v>
          </cell>
          <cell r="BK313">
            <v>0</v>
          </cell>
          <cell r="BL313">
            <v>1910.25</v>
          </cell>
          <cell r="BM313">
            <v>1664.1564098278193</v>
          </cell>
        </row>
        <row r="314">
          <cell r="AB314">
            <v>305</v>
          </cell>
          <cell r="AC314">
            <v>66.48475494478717</v>
          </cell>
          <cell r="AD314">
            <v>669752</v>
          </cell>
          <cell r="AE314">
            <v>0</v>
          </cell>
          <cell r="AF314">
            <v>669752</v>
          </cell>
          <cell r="AG314">
            <v>59376</v>
          </cell>
          <cell r="AH314">
            <v>729128</v>
          </cell>
          <cell r="AI314">
            <v>0</v>
          </cell>
          <cell r="AJ314">
            <v>0</v>
          </cell>
          <cell r="AK314">
            <v>0</v>
          </cell>
          <cell r="AL314">
            <v>729128</v>
          </cell>
          <cell r="AP314">
            <v>0</v>
          </cell>
          <cell r="AS314">
            <v>0</v>
          </cell>
          <cell r="AT314">
            <v>0</v>
          </cell>
          <cell r="AW314">
            <v>0</v>
          </cell>
          <cell r="AX314">
            <v>29725</v>
          </cell>
          <cell r="AY314">
            <v>0</v>
          </cell>
          <cell r="AZ314">
            <v>0</v>
          </cell>
          <cell r="BA314">
            <v>0</v>
          </cell>
          <cell r="BC314">
            <v>305</v>
          </cell>
          <cell r="BD314">
            <v>305</v>
          </cell>
          <cell r="BE314" t="str">
            <v>WAKEFIELD</v>
          </cell>
          <cell r="BF314">
            <v>669752</v>
          </cell>
          <cell r="BG314">
            <v>640027</v>
          </cell>
          <cell r="BH314">
            <v>29725</v>
          </cell>
          <cell r="BI314">
            <v>6201.25</v>
          </cell>
          <cell r="BJ314">
            <v>6929.5</v>
          </cell>
          <cell r="BK314">
            <v>0</v>
          </cell>
          <cell r="BL314">
            <v>42855.75</v>
          </cell>
          <cell r="BM314">
            <v>37334.7316112962</v>
          </cell>
        </row>
        <row r="315">
          <cell r="AB315">
            <v>306</v>
          </cell>
          <cell r="AP315">
            <v>0</v>
          </cell>
          <cell r="AS315">
            <v>0</v>
          </cell>
          <cell r="AT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C315">
            <v>306</v>
          </cell>
          <cell r="BD315">
            <v>306</v>
          </cell>
          <cell r="BE315" t="str">
            <v>WALES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</row>
        <row r="316">
          <cell r="AB316">
            <v>307</v>
          </cell>
          <cell r="AC316">
            <v>17.977088278966118</v>
          </cell>
          <cell r="AD316">
            <v>198328</v>
          </cell>
          <cell r="AE316">
            <v>0</v>
          </cell>
          <cell r="AF316">
            <v>198328</v>
          </cell>
          <cell r="AG316">
            <v>16055</v>
          </cell>
          <cell r="AH316">
            <v>214383</v>
          </cell>
          <cell r="AI316">
            <v>0</v>
          </cell>
          <cell r="AJ316">
            <v>0</v>
          </cell>
          <cell r="AK316">
            <v>0</v>
          </cell>
          <cell r="AL316">
            <v>214383</v>
          </cell>
          <cell r="AP316">
            <v>0</v>
          </cell>
          <cell r="AS316">
            <v>0</v>
          </cell>
          <cell r="AT316">
            <v>0</v>
          </cell>
          <cell r="AW316">
            <v>0</v>
          </cell>
          <cell r="AX316">
            <v>7608</v>
          </cell>
          <cell r="AY316">
            <v>0</v>
          </cell>
          <cell r="AZ316">
            <v>0</v>
          </cell>
          <cell r="BA316">
            <v>0</v>
          </cell>
          <cell r="BC316">
            <v>307</v>
          </cell>
          <cell r="BD316">
            <v>307</v>
          </cell>
          <cell r="BE316" t="str">
            <v>WALPOLE</v>
          </cell>
          <cell r="BF316">
            <v>198328</v>
          </cell>
          <cell r="BG316">
            <v>190720</v>
          </cell>
          <cell r="BH316">
            <v>7608</v>
          </cell>
          <cell r="BI316">
            <v>1077</v>
          </cell>
          <cell r="BJ316">
            <v>1137.75</v>
          </cell>
          <cell r="BK316">
            <v>0</v>
          </cell>
          <cell r="BL316">
            <v>9822.75</v>
          </cell>
          <cell r="BM316">
            <v>8557.305260901041</v>
          </cell>
        </row>
        <row r="317">
          <cell r="AB317">
            <v>308</v>
          </cell>
          <cell r="AC317">
            <v>10.0124562442756</v>
          </cell>
          <cell r="AD317">
            <v>157699</v>
          </cell>
          <cell r="AE317">
            <v>0</v>
          </cell>
          <cell r="AF317">
            <v>157699</v>
          </cell>
          <cell r="AG317">
            <v>8949</v>
          </cell>
          <cell r="AH317">
            <v>166648</v>
          </cell>
          <cell r="AI317">
            <v>0</v>
          </cell>
          <cell r="AJ317">
            <v>0</v>
          </cell>
          <cell r="AK317">
            <v>0</v>
          </cell>
          <cell r="AL317">
            <v>166648</v>
          </cell>
          <cell r="AP317">
            <v>0</v>
          </cell>
          <cell r="AS317">
            <v>0</v>
          </cell>
          <cell r="AT317">
            <v>0</v>
          </cell>
          <cell r="AW317">
            <v>0</v>
          </cell>
          <cell r="AX317">
            <v>9456</v>
          </cell>
          <cell r="AY317">
            <v>0</v>
          </cell>
          <cell r="AZ317">
            <v>0</v>
          </cell>
          <cell r="BA317">
            <v>0</v>
          </cell>
          <cell r="BC317">
            <v>308</v>
          </cell>
          <cell r="BD317">
            <v>308</v>
          </cell>
          <cell r="BE317" t="str">
            <v>WALTHAM</v>
          </cell>
          <cell r="BF317">
            <v>157699</v>
          </cell>
          <cell r="BG317">
            <v>148243</v>
          </cell>
          <cell r="BH317">
            <v>9456</v>
          </cell>
          <cell r="BI317">
            <v>0</v>
          </cell>
          <cell r="BJ317">
            <v>13736</v>
          </cell>
          <cell r="BK317">
            <v>0</v>
          </cell>
          <cell r="BL317">
            <v>23192</v>
          </cell>
          <cell r="BM317">
            <v>20204.222199569052</v>
          </cell>
        </row>
        <row r="318">
          <cell r="AB318">
            <v>309</v>
          </cell>
          <cell r="AP318">
            <v>0</v>
          </cell>
          <cell r="AS318">
            <v>0</v>
          </cell>
          <cell r="AT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C318">
            <v>309</v>
          </cell>
          <cell r="BD318">
            <v>309</v>
          </cell>
          <cell r="BE318" t="str">
            <v>WARE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</row>
        <row r="319">
          <cell r="AB319">
            <v>310</v>
          </cell>
          <cell r="AC319">
            <v>20.132756132756132</v>
          </cell>
          <cell r="AD319">
            <v>190838</v>
          </cell>
          <cell r="AE319">
            <v>0</v>
          </cell>
          <cell r="AF319">
            <v>190838</v>
          </cell>
          <cell r="AG319">
            <v>17980</v>
          </cell>
          <cell r="AH319">
            <v>208818</v>
          </cell>
          <cell r="AI319">
            <v>0</v>
          </cell>
          <cell r="AJ319">
            <v>0</v>
          </cell>
          <cell r="AK319">
            <v>0</v>
          </cell>
          <cell r="AL319">
            <v>208818</v>
          </cell>
          <cell r="AP319">
            <v>0</v>
          </cell>
          <cell r="AS319">
            <v>0</v>
          </cell>
          <cell r="AT319">
            <v>0</v>
          </cell>
          <cell r="AW319">
            <v>0</v>
          </cell>
          <cell r="AX319">
            <v>44302</v>
          </cell>
          <cell r="AY319">
            <v>0</v>
          </cell>
          <cell r="AZ319">
            <v>0</v>
          </cell>
          <cell r="BA319">
            <v>0</v>
          </cell>
          <cell r="BC319">
            <v>310</v>
          </cell>
          <cell r="BD319">
            <v>310</v>
          </cell>
          <cell r="BE319" t="str">
            <v>WAREHAM</v>
          </cell>
          <cell r="BF319">
            <v>190838</v>
          </cell>
          <cell r="BG319">
            <v>146536</v>
          </cell>
          <cell r="BH319">
            <v>44302</v>
          </cell>
          <cell r="BI319">
            <v>0</v>
          </cell>
          <cell r="BJ319">
            <v>0</v>
          </cell>
          <cell r="BK319">
            <v>0</v>
          </cell>
          <cell r="BL319">
            <v>44302</v>
          </cell>
          <cell r="BM319">
            <v>38594.664189604526</v>
          </cell>
        </row>
        <row r="320">
          <cell r="AB320">
            <v>311</v>
          </cell>
          <cell r="AP320">
            <v>0</v>
          </cell>
          <cell r="AS320">
            <v>0</v>
          </cell>
          <cell r="AT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C320">
            <v>311</v>
          </cell>
          <cell r="BD320">
            <v>311</v>
          </cell>
          <cell r="BE320" t="str">
            <v>WARREN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</row>
        <row r="321">
          <cell r="AB321">
            <v>312</v>
          </cell>
          <cell r="AP321">
            <v>0</v>
          </cell>
          <cell r="AS321">
            <v>0</v>
          </cell>
          <cell r="AT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C321">
            <v>312</v>
          </cell>
          <cell r="BD321">
            <v>312</v>
          </cell>
          <cell r="BE321" t="str">
            <v>WARWICK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</row>
        <row r="322">
          <cell r="AB322">
            <v>313</v>
          </cell>
          <cell r="AP322">
            <v>0</v>
          </cell>
          <cell r="AS322">
            <v>0</v>
          </cell>
          <cell r="AT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C322">
            <v>313</v>
          </cell>
          <cell r="BD322">
            <v>313</v>
          </cell>
          <cell r="BE322" t="str">
            <v>WASHINGTON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</row>
        <row r="323">
          <cell r="AB323">
            <v>314</v>
          </cell>
          <cell r="AC323">
            <v>8.112935069868179</v>
          </cell>
          <cell r="AD323">
            <v>118202</v>
          </cell>
          <cell r="AE323">
            <v>0</v>
          </cell>
          <cell r="AF323">
            <v>118202</v>
          </cell>
          <cell r="AG323">
            <v>7248</v>
          </cell>
          <cell r="AH323">
            <v>125450</v>
          </cell>
          <cell r="AI323">
            <v>0</v>
          </cell>
          <cell r="AJ323">
            <v>0</v>
          </cell>
          <cell r="AK323">
            <v>0</v>
          </cell>
          <cell r="AL323">
            <v>125450</v>
          </cell>
          <cell r="AP323">
            <v>0</v>
          </cell>
          <cell r="AS323">
            <v>0</v>
          </cell>
          <cell r="AT323">
            <v>0</v>
          </cell>
          <cell r="AW323">
            <v>0</v>
          </cell>
          <cell r="AX323">
            <v>23817</v>
          </cell>
          <cell r="AY323">
            <v>0</v>
          </cell>
          <cell r="AZ323">
            <v>0</v>
          </cell>
          <cell r="BA323">
            <v>0</v>
          </cell>
          <cell r="BC323">
            <v>314</v>
          </cell>
          <cell r="BD323">
            <v>314</v>
          </cell>
          <cell r="BE323" t="str">
            <v>WATERTOWN</v>
          </cell>
          <cell r="BF323">
            <v>118202</v>
          </cell>
          <cell r="BG323">
            <v>94385</v>
          </cell>
          <cell r="BH323">
            <v>23817</v>
          </cell>
          <cell r="BI323">
            <v>4543</v>
          </cell>
          <cell r="BJ323">
            <v>0</v>
          </cell>
          <cell r="BK323">
            <v>0</v>
          </cell>
          <cell r="BL323">
            <v>28360</v>
          </cell>
          <cell r="BM323">
            <v>24706.439357527528</v>
          </cell>
        </row>
        <row r="324">
          <cell r="AB324">
            <v>315</v>
          </cell>
          <cell r="AC324">
            <v>9.208884874173414</v>
          </cell>
          <cell r="AD324">
            <v>124627</v>
          </cell>
          <cell r="AE324">
            <v>0</v>
          </cell>
          <cell r="AF324">
            <v>124627</v>
          </cell>
          <cell r="AG324">
            <v>8224</v>
          </cell>
          <cell r="AH324">
            <v>132851</v>
          </cell>
          <cell r="AI324">
            <v>0</v>
          </cell>
          <cell r="AJ324">
            <v>0</v>
          </cell>
          <cell r="AK324">
            <v>0</v>
          </cell>
          <cell r="AL324">
            <v>132851</v>
          </cell>
          <cell r="AP324">
            <v>0</v>
          </cell>
          <cell r="AS324">
            <v>0</v>
          </cell>
          <cell r="AT324">
            <v>0</v>
          </cell>
          <cell r="AW324">
            <v>0</v>
          </cell>
          <cell r="AX324">
            <v>8295</v>
          </cell>
          <cell r="AY324">
            <v>0</v>
          </cell>
          <cell r="AZ324">
            <v>0</v>
          </cell>
          <cell r="BA324">
            <v>0</v>
          </cell>
          <cell r="BC324">
            <v>315</v>
          </cell>
          <cell r="BD324">
            <v>315</v>
          </cell>
          <cell r="BE324" t="str">
            <v>WAYLAND</v>
          </cell>
          <cell r="BF324">
            <v>124627</v>
          </cell>
          <cell r="BG324">
            <v>116332</v>
          </cell>
          <cell r="BH324">
            <v>8295</v>
          </cell>
          <cell r="BI324">
            <v>9099</v>
          </cell>
          <cell r="BJ324">
            <v>0</v>
          </cell>
          <cell r="BK324">
            <v>0</v>
          </cell>
          <cell r="BL324">
            <v>17394</v>
          </cell>
          <cell r="BM324">
            <v>15153.16664967679</v>
          </cell>
        </row>
        <row r="325">
          <cell r="AB325">
            <v>316</v>
          </cell>
          <cell r="AC325">
            <v>20.000000000000004</v>
          </cell>
          <cell r="AD325">
            <v>211601</v>
          </cell>
          <cell r="AE325">
            <v>0</v>
          </cell>
          <cell r="AF325">
            <v>211601</v>
          </cell>
          <cell r="AG325">
            <v>17862</v>
          </cell>
          <cell r="AH325">
            <v>229463</v>
          </cell>
          <cell r="AI325">
            <v>0</v>
          </cell>
          <cell r="AJ325">
            <v>0</v>
          </cell>
          <cell r="AK325">
            <v>0</v>
          </cell>
          <cell r="AL325">
            <v>229463</v>
          </cell>
          <cell r="AP325">
            <v>0</v>
          </cell>
          <cell r="AS325">
            <v>0</v>
          </cell>
          <cell r="AT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C325">
            <v>316</v>
          </cell>
          <cell r="BD325">
            <v>316</v>
          </cell>
          <cell r="BE325" t="str">
            <v>WEBSTER</v>
          </cell>
          <cell r="BF325">
            <v>211601</v>
          </cell>
          <cell r="BG325">
            <v>214300</v>
          </cell>
          <cell r="BH325">
            <v>0</v>
          </cell>
          <cell r="BI325">
            <v>2418.5</v>
          </cell>
          <cell r="BJ325">
            <v>4218</v>
          </cell>
          <cell r="BK325">
            <v>0</v>
          </cell>
          <cell r="BL325">
            <v>6636.5</v>
          </cell>
          <cell r="BM325">
            <v>5781.53331439462</v>
          </cell>
        </row>
        <row r="326">
          <cell r="AB326">
            <v>317</v>
          </cell>
          <cell r="AC326">
            <v>2.0062305295950154</v>
          </cell>
          <cell r="AD326">
            <v>25046</v>
          </cell>
          <cell r="AE326">
            <v>0</v>
          </cell>
          <cell r="AF326">
            <v>25046</v>
          </cell>
          <cell r="AG326">
            <v>1792</v>
          </cell>
          <cell r="AH326">
            <v>26838</v>
          </cell>
          <cell r="AI326">
            <v>0</v>
          </cell>
          <cell r="AJ326">
            <v>0</v>
          </cell>
          <cell r="AK326">
            <v>0</v>
          </cell>
          <cell r="AL326">
            <v>26838</v>
          </cell>
          <cell r="AP326">
            <v>0</v>
          </cell>
          <cell r="AS326">
            <v>0</v>
          </cell>
          <cell r="AT326">
            <v>0</v>
          </cell>
          <cell r="AW326">
            <v>0</v>
          </cell>
          <cell r="AX326">
            <v>1296</v>
          </cell>
          <cell r="AY326">
            <v>0</v>
          </cell>
          <cell r="AZ326">
            <v>0</v>
          </cell>
          <cell r="BA326">
            <v>0</v>
          </cell>
          <cell r="BC326">
            <v>317</v>
          </cell>
          <cell r="BD326">
            <v>317</v>
          </cell>
          <cell r="BE326" t="str">
            <v>WELLESLEY</v>
          </cell>
          <cell r="BF326">
            <v>25046</v>
          </cell>
          <cell r="BG326">
            <v>23750</v>
          </cell>
          <cell r="BH326">
            <v>1296</v>
          </cell>
          <cell r="BI326">
            <v>226</v>
          </cell>
          <cell r="BJ326">
            <v>5711.5</v>
          </cell>
          <cell r="BK326">
            <v>0</v>
          </cell>
          <cell r="BL326">
            <v>7233.5</v>
          </cell>
          <cell r="BM326">
            <v>6301.623028655689</v>
          </cell>
        </row>
        <row r="327">
          <cell r="AB327">
            <v>318</v>
          </cell>
          <cell r="AP327">
            <v>0</v>
          </cell>
          <cell r="AS327">
            <v>0</v>
          </cell>
          <cell r="AT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C327">
            <v>318</v>
          </cell>
          <cell r="BD327">
            <v>318</v>
          </cell>
          <cell r="BE327" t="str">
            <v>WELLFLEET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</row>
        <row r="328">
          <cell r="AB328">
            <v>319</v>
          </cell>
          <cell r="AP328">
            <v>0</v>
          </cell>
          <cell r="AS328">
            <v>0</v>
          </cell>
          <cell r="AT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C328">
            <v>319</v>
          </cell>
          <cell r="BD328">
            <v>319</v>
          </cell>
          <cell r="BE328" t="str">
            <v>WENDELL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</row>
        <row r="329">
          <cell r="AB329">
            <v>320</v>
          </cell>
          <cell r="AP329">
            <v>0</v>
          </cell>
          <cell r="AS329">
            <v>0</v>
          </cell>
          <cell r="AT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C329">
            <v>320</v>
          </cell>
          <cell r="BD329">
            <v>320</v>
          </cell>
          <cell r="BE329" t="str">
            <v>WENHAM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</row>
        <row r="330">
          <cell r="AB330">
            <v>321</v>
          </cell>
          <cell r="AC330">
            <v>8.02180685358255</v>
          </cell>
          <cell r="AD330">
            <v>111992</v>
          </cell>
          <cell r="AE330">
            <v>0</v>
          </cell>
          <cell r="AF330">
            <v>111992</v>
          </cell>
          <cell r="AG330">
            <v>7169</v>
          </cell>
          <cell r="AH330">
            <v>119161</v>
          </cell>
          <cell r="AI330">
            <v>0</v>
          </cell>
          <cell r="AJ330">
            <v>0</v>
          </cell>
          <cell r="AK330">
            <v>0</v>
          </cell>
          <cell r="AL330">
            <v>119161</v>
          </cell>
          <cell r="AP330">
            <v>0</v>
          </cell>
          <cell r="AS330">
            <v>0</v>
          </cell>
          <cell r="AT330">
            <v>0</v>
          </cell>
          <cell r="AW330">
            <v>0</v>
          </cell>
          <cell r="AX330">
            <v>18484</v>
          </cell>
          <cell r="AY330">
            <v>0</v>
          </cell>
          <cell r="AZ330">
            <v>0</v>
          </cell>
          <cell r="BA330">
            <v>0</v>
          </cell>
          <cell r="BC330">
            <v>321</v>
          </cell>
          <cell r="BD330">
            <v>328</v>
          </cell>
          <cell r="BE330" t="str">
            <v>WESTBOROUGH</v>
          </cell>
          <cell r="BF330">
            <v>111992</v>
          </cell>
          <cell r="BG330">
            <v>93508</v>
          </cell>
          <cell r="BH330">
            <v>18484</v>
          </cell>
          <cell r="BI330">
            <v>0</v>
          </cell>
          <cell r="BJ330">
            <v>0</v>
          </cell>
          <cell r="BK330">
            <v>0</v>
          </cell>
          <cell r="BL330">
            <v>18484</v>
          </cell>
          <cell r="BM330">
            <v>16102.74418492732</v>
          </cell>
        </row>
        <row r="331">
          <cell r="AB331">
            <v>322</v>
          </cell>
          <cell r="AC331">
            <v>16.0482394033796</v>
          </cell>
          <cell r="AD331">
            <v>221550</v>
          </cell>
          <cell r="AE331">
            <v>0</v>
          </cell>
          <cell r="AF331">
            <v>221550</v>
          </cell>
          <cell r="AG331">
            <v>14329</v>
          </cell>
          <cell r="AH331">
            <v>235879</v>
          </cell>
          <cell r="AI331">
            <v>0</v>
          </cell>
          <cell r="AJ331">
            <v>0</v>
          </cell>
          <cell r="AK331">
            <v>0</v>
          </cell>
          <cell r="AL331">
            <v>235879</v>
          </cell>
          <cell r="AP331">
            <v>0</v>
          </cell>
          <cell r="AS331">
            <v>0</v>
          </cell>
          <cell r="AT331">
            <v>0</v>
          </cell>
          <cell r="AW331">
            <v>0</v>
          </cell>
          <cell r="AX331">
            <v>18707</v>
          </cell>
          <cell r="AY331">
            <v>0</v>
          </cell>
          <cell r="AZ331">
            <v>0</v>
          </cell>
          <cell r="BA331">
            <v>0</v>
          </cell>
          <cell r="BC331">
            <v>322</v>
          </cell>
          <cell r="BD331">
            <v>321</v>
          </cell>
          <cell r="BE331" t="str">
            <v>WEST BOYLSTON</v>
          </cell>
          <cell r="BF331">
            <v>221550</v>
          </cell>
          <cell r="BG331">
            <v>202843</v>
          </cell>
          <cell r="BH331">
            <v>18707</v>
          </cell>
          <cell r="BI331">
            <v>16343.75</v>
          </cell>
          <cell r="BJ331">
            <v>2042.75</v>
          </cell>
          <cell r="BK331">
            <v>0</v>
          </cell>
          <cell r="BL331">
            <v>37093.5</v>
          </cell>
          <cell r="BM331">
            <v>32314.820462216052</v>
          </cell>
        </row>
        <row r="332">
          <cell r="AB332">
            <v>323</v>
          </cell>
          <cell r="AC332">
            <v>1.9966722129783696</v>
          </cell>
          <cell r="AD332">
            <v>21008</v>
          </cell>
          <cell r="AE332">
            <v>0</v>
          </cell>
          <cell r="AF332">
            <v>21008</v>
          </cell>
          <cell r="AG332">
            <v>1781</v>
          </cell>
          <cell r="AH332">
            <v>22789</v>
          </cell>
          <cell r="AI332">
            <v>0</v>
          </cell>
          <cell r="AJ332">
            <v>0</v>
          </cell>
          <cell r="AK332">
            <v>0</v>
          </cell>
          <cell r="AL332">
            <v>22789</v>
          </cell>
          <cell r="AP332">
            <v>0</v>
          </cell>
          <cell r="AS332">
            <v>0</v>
          </cell>
          <cell r="AT332">
            <v>0</v>
          </cell>
          <cell r="AW332">
            <v>0</v>
          </cell>
          <cell r="AX332">
            <v>160</v>
          </cell>
          <cell r="AY332">
            <v>0</v>
          </cell>
          <cell r="AZ332">
            <v>0</v>
          </cell>
          <cell r="BA332">
            <v>0</v>
          </cell>
          <cell r="BC332">
            <v>323</v>
          </cell>
          <cell r="BD332">
            <v>322</v>
          </cell>
          <cell r="BE332" t="str">
            <v>WEST BRIDGEWATER</v>
          </cell>
          <cell r="BF332">
            <v>21008</v>
          </cell>
          <cell r="BG332">
            <v>20848</v>
          </cell>
          <cell r="BH332">
            <v>160</v>
          </cell>
          <cell r="BI332">
            <v>0</v>
          </cell>
          <cell r="BJ332">
            <v>0</v>
          </cell>
          <cell r="BK332">
            <v>0</v>
          </cell>
          <cell r="BL332">
            <v>160</v>
          </cell>
          <cell r="BM332">
            <v>139.3875281101694</v>
          </cell>
        </row>
        <row r="333">
          <cell r="AB333">
            <v>324</v>
          </cell>
          <cell r="AP333">
            <v>0</v>
          </cell>
          <cell r="AS333">
            <v>0</v>
          </cell>
          <cell r="AT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C333">
            <v>324</v>
          </cell>
          <cell r="BD333">
            <v>323</v>
          </cell>
          <cell r="BE333" t="str">
            <v>WEST BROOKFIELD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</row>
        <row r="334">
          <cell r="AB334">
            <v>325</v>
          </cell>
          <cell r="AC334">
            <v>13.608499200506637</v>
          </cell>
          <cell r="AD334">
            <v>137942</v>
          </cell>
          <cell r="AE334">
            <v>0</v>
          </cell>
          <cell r="AF334">
            <v>137942</v>
          </cell>
          <cell r="AG334">
            <v>12150</v>
          </cell>
          <cell r="AH334">
            <v>150092</v>
          </cell>
          <cell r="AI334">
            <v>0</v>
          </cell>
          <cell r="AJ334">
            <v>0</v>
          </cell>
          <cell r="AK334">
            <v>0</v>
          </cell>
          <cell r="AL334">
            <v>150092</v>
          </cell>
          <cell r="AP334">
            <v>0</v>
          </cell>
          <cell r="AS334">
            <v>0</v>
          </cell>
          <cell r="AT334">
            <v>0</v>
          </cell>
          <cell r="AW334">
            <v>0</v>
          </cell>
          <cell r="AX334">
            <v>15067</v>
          </cell>
          <cell r="AY334">
            <v>0</v>
          </cell>
          <cell r="AZ334">
            <v>0</v>
          </cell>
          <cell r="BA334">
            <v>0</v>
          </cell>
          <cell r="BC334">
            <v>325</v>
          </cell>
          <cell r="BD334">
            <v>329</v>
          </cell>
          <cell r="BE334" t="str">
            <v>WESTFIELD</v>
          </cell>
          <cell r="BF334">
            <v>137942</v>
          </cell>
          <cell r="BG334">
            <v>122875</v>
          </cell>
          <cell r="BH334">
            <v>15067</v>
          </cell>
          <cell r="BI334">
            <v>0</v>
          </cell>
          <cell r="BJ334">
            <v>0</v>
          </cell>
          <cell r="BK334">
            <v>0</v>
          </cell>
          <cell r="BL334">
            <v>15067</v>
          </cell>
          <cell r="BM334">
            <v>13125.949287724514</v>
          </cell>
        </row>
        <row r="335">
          <cell r="AB335">
            <v>326</v>
          </cell>
          <cell r="AC335">
            <v>11.0813013790743</v>
          </cell>
          <cell r="AD335">
            <v>118962</v>
          </cell>
          <cell r="AE335">
            <v>0</v>
          </cell>
          <cell r="AF335">
            <v>118962</v>
          </cell>
          <cell r="AG335">
            <v>9894</v>
          </cell>
          <cell r="AH335">
            <v>128856</v>
          </cell>
          <cell r="AI335">
            <v>0</v>
          </cell>
          <cell r="AJ335">
            <v>0</v>
          </cell>
          <cell r="AK335">
            <v>0</v>
          </cell>
          <cell r="AL335">
            <v>128856</v>
          </cell>
          <cell r="AP335">
            <v>0</v>
          </cell>
          <cell r="AS335">
            <v>0</v>
          </cell>
          <cell r="AT335">
            <v>0</v>
          </cell>
          <cell r="AW335">
            <v>0</v>
          </cell>
          <cell r="AX335">
            <v>12787</v>
          </cell>
          <cell r="AY335">
            <v>0</v>
          </cell>
          <cell r="AZ335">
            <v>0</v>
          </cell>
          <cell r="BA335">
            <v>0</v>
          </cell>
          <cell r="BC335">
            <v>326</v>
          </cell>
          <cell r="BD335">
            <v>330</v>
          </cell>
          <cell r="BE335" t="str">
            <v>WESTFORD</v>
          </cell>
          <cell r="BF335">
            <v>118962</v>
          </cell>
          <cell r="BG335">
            <v>106175</v>
          </cell>
          <cell r="BH335">
            <v>12787</v>
          </cell>
          <cell r="BI335">
            <v>0</v>
          </cell>
          <cell r="BJ335">
            <v>0</v>
          </cell>
          <cell r="BK335">
            <v>0</v>
          </cell>
          <cell r="BL335">
            <v>12787</v>
          </cell>
          <cell r="BM335">
            <v>11139.677012154601</v>
          </cell>
        </row>
        <row r="336">
          <cell r="AB336">
            <v>327</v>
          </cell>
          <cell r="AC336">
            <v>3.244813278008298</v>
          </cell>
          <cell r="AD336">
            <v>47280</v>
          </cell>
          <cell r="AE336">
            <v>0</v>
          </cell>
          <cell r="AF336">
            <v>47280</v>
          </cell>
          <cell r="AG336">
            <v>2896</v>
          </cell>
          <cell r="AH336">
            <v>50176</v>
          </cell>
          <cell r="AI336">
            <v>0</v>
          </cell>
          <cell r="AJ336">
            <v>0</v>
          </cell>
          <cell r="AK336">
            <v>0</v>
          </cell>
          <cell r="AL336">
            <v>50176</v>
          </cell>
          <cell r="AP336">
            <v>0</v>
          </cell>
          <cell r="AS336">
            <v>0</v>
          </cell>
          <cell r="AT336">
            <v>0</v>
          </cell>
          <cell r="AW336">
            <v>0</v>
          </cell>
          <cell r="AX336">
            <v>10518</v>
          </cell>
          <cell r="AY336">
            <v>0</v>
          </cell>
          <cell r="AZ336">
            <v>0</v>
          </cell>
          <cell r="BA336">
            <v>0</v>
          </cell>
          <cell r="BC336">
            <v>327</v>
          </cell>
          <cell r="BD336">
            <v>331</v>
          </cell>
          <cell r="BE336" t="str">
            <v>WESTHAMPTON</v>
          </cell>
          <cell r="BF336">
            <v>47280</v>
          </cell>
          <cell r="BG336">
            <v>36762</v>
          </cell>
          <cell r="BH336">
            <v>10518</v>
          </cell>
          <cell r="BI336">
            <v>6749.5</v>
          </cell>
          <cell r="BJ336">
            <v>0</v>
          </cell>
          <cell r="BK336">
            <v>0</v>
          </cell>
          <cell r="BL336">
            <v>17267.5</v>
          </cell>
          <cell r="BM336">
            <v>15042.963385264688</v>
          </cell>
        </row>
        <row r="337">
          <cell r="AB337">
            <v>328</v>
          </cell>
          <cell r="AP337">
            <v>0</v>
          </cell>
          <cell r="AS337">
            <v>0</v>
          </cell>
          <cell r="AT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C337">
            <v>328</v>
          </cell>
          <cell r="BD337">
            <v>332</v>
          </cell>
          <cell r="BE337" t="str">
            <v>WESTMINSTER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</row>
        <row r="338">
          <cell r="AB338">
            <v>329</v>
          </cell>
          <cell r="AP338">
            <v>0</v>
          </cell>
          <cell r="AS338">
            <v>0</v>
          </cell>
          <cell r="AT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C338">
            <v>329</v>
          </cell>
          <cell r="BD338">
            <v>324</v>
          </cell>
          <cell r="BE338" t="str">
            <v>WEST NEWBURY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</row>
        <row r="339">
          <cell r="AB339">
            <v>330</v>
          </cell>
          <cell r="AC339">
            <v>2.0062305295950154</v>
          </cell>
          <cell r="AD339">
            <v>32060</v>
          </cell>
          <cell r="AE339">
            <v>0</v>
          </cell>
          <cell r="AF339">
            <v>32060</v>
          </cell>
          <cell r="AG339">
            <v>1792</v>
          </cell>
          <cell r="AH339">
            <v>33852</v>
          </cell>
          <cell r="AI339">
            <v>0</v>
          </cell>
          <cell r="AJ339">
            <v>0</v>
          </cell>
          <cell r="AK339">
            <v>0</v>
          </cell>
          <cell r="AL339">
            <v>33852</v>
          </cell>
          <cell r="AP339">
            <v>0</v>
          </cell>
          <cell r="AS339">
            <v>0</v>
          </cell>
          <cell r="AT339">
            <v>0</v>
          </cell>
          <cell r="AW339">
            <v>0</v>
          </cell>
          <cell r="AX339">
            <v>1644</v>
          </cell>
          <cell r="AY339">
            <v>0</v>
          </cell>
          <cell r="AZ339">
            <v>0</v>
          </cell>
          <cell r="BA339">
            <v>0</v>
          </cell>
          <cell r="BC339">
            <v>330</v>
          </cell>
          <cell r="BD339">
            <v>333</v>
          </cell>
          <cell r="BE339" t="str">
            <v>WESTON</v>
          </cell>
          <cell r="BF339">
            <v>32060</v>
          </cell>
          <cell r="BG339">
            <v>30416</v>
          </cell>
          <cell r="BH339">
            <v>1644</v>
          </cell>
          <cell r="BI339">
            <v>0</v>
          </cell>
          <cell r="BJ339">
            <v>7482.25</v>
          </cell>
          <cell r="BK339">
            <v>0</v>
          </cell>
          <cell r="BL339">
            <v>9126.25</v>
          </cell>
          <cell r="BM339">
            <v>7950.53392759646</v>
          </cell>
        </row>
        <row r="340">
          <cell r="AB340">
            <v>331</v>
          </cell>
          <cell r="AC340">
            <v>8.153214774281805</v>
          </cell>
          <cell r="AD340">
            <v>72414</v>
          </cell>
          <cell r="AE340">
            <v>0</v>
          </cell>
          <cell r="AF340">
            <v>72414</v>
          </cell>
          <cell r="AG340">
            <v>7281</v>
          </cell>
          <cell r="AH340">
            <v>79695</v>
          </cell>
          <cell r="AI340">
            <v>0</v>
          </cell>
          <cell r="AJ340">
            <v>0</v>
          </cell>
          <cell r="AK340">
            <v>0</v>
          </cell>
          <cell r="AL340">
            <v>79695</v>
          </cell>
          <cell r="AP340">
            <v>0</v>
          </cell>
          <cell r="AS340">
            <v>0</v>
          </cell>
          <cell r="AT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C340">
            <v>331</v>
          </cell>
          <cell r="BD340">
            <v>334</v>
          </cell>
          <cell r="BE340" t="str">
            <v>WESTPORT</v>
          </cell>
          <cell r="BF340">
            <v>72414</v>
          </cell>
          <cell r="BG340">
            <v>89824</v>
          </cell>
          <cell r="BH340">
            <v>0</v>
          </cell>
          <cell r="BI340">
            <v>7504.75</v>
          </cell>
          <cell r="BJ340">
            <v>0</v>
          </cell>
          <cell r="BK340">
            <v>0</v>
          </cell>
          <cell r="BL340">
            <v>7504.75</v>
          </cell>
          <cell r="BM340">
            <v>6537.92844740496</v>
          </cell>
        </row>
        <row r="341">
          <cell r="AB341">
            <v>332</v>
          </cell>
          <cell r="AC341">
            <v>46.35709019761903</v>
          </cell>
          <cell r="AD341">
            <v>520688</v>
          </cell>
          <cell r="AE341">
            <v>0</v>
          </cell>
          <cell r="AF341">
            <v>520688</v>
          </cell>
          <cell r="AG341">
            <v>41407</v>
          </cell>
          <cell r="AH341">
            <v>562095</v>
          </cell>
          <cell r="AI341">
            <v>0</v>
          </cell>
          <cell r="AJ341">
            <v>0</v>
          </cell>
          <cell r="AK341">
            <v>0</v>
          </cell>
          <cell r="AL341">
            <v>562095</v>
          </cell>
          <cell r="AP341">
            <v>0</v>
          </cell>
          <cell r="AS341">
            <v>0</v>
          </cell>
          <cell r="AT341">
            <v>0</v>
          </cell>
          <cell r="AW341">
            <v>0</v>
          </cell>
          <cell r="AX341">
            <v>82701</v>
          </cell>
          <cell r="AY341">
            <v>0</v>
          </cell>
          <cell r="AZ341">
            <v>0</v>
          </cell>
          <cell r="BA341">
            <v>0</v>
          </cell>
          <cell r="BC341">
            <v>332</v>
          </cell>
          <cell r="BD341">
            <v>325</v>
          </cell>
          <cell r="BE341" t="str">
            <v>WEST SPRINGFIELD</v>
          </cell>
          <cell r="BF341">
            <v>520688</v>
          </cell>
          <cell r="BG341">
            <v>437987</v>
          </cell>
          <cell r="BH341">
            <v>82701</v>
          </cell>
          <cell r="BI341">
            <v>25390.75</v>
          </cell>
          <cell r="BJ341">
            <v>0</v>
          </cell>
          <cell r="BK341">
            <v>0</v>
          </cell>
          <cell r="BL341">
            <v>108091.75</v>
          </cell>
          <cell r="BM341">
            <v>94166.51151001501</v>
          </cell>
        </row>
        <row r="342">
          <cell r="AB342">
            <v>333</v>
          </cell>
          <cell r="AP342">
            <v>0</v>
          </cell>
          <cell r="AS342">
            <v>0</v>
          </cell>
          <cell r="AT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C342">
            <v>333</v>
          </cell>
          <cell r="BD342">
            <v>326</v>
          </cell>
          <cell r="BE342" t="str">
            <v>WEST STOCKBRIDGE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</row>
        <row r="343">
          <cell r="AB343">
            <v>334</v>
          </cell>
          <cell r="AP343">
            <v>0</v>
          </cell>
          <cell r="AS343">
            <v>0</v>
          </cell>
          <cell r="AT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C343">
            <v>334</v>
          </cell>
          <cell r="BD343">
            <v>327</v>
          </cell>
          <cell r="BE343" t="str">
            <v>WEST TISBURY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</row>
        <row r="344">
          <cell r="AB344">
            <v>335</v>
          </cell>
          <cell r="AP344">
            <v>0</v>
          </cell>
          <cell r="AS344">
            <v>0</v>
          </cell>
          <cell r="AT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C344">
            <v>335</v>
          </cell>
          <cell r="BD344">
            <v>335</v>
          </cell>
          <cell r="BE344" t="str">
            <v>WESTWOOD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1317.5</v>
          </cell>
          <cell r="BK344">
            <v>0</v>
          </cell>
          <cell r="BL344">
            <v>1317.5</v>
          </cell>
          <cell r="BM344">
            <v>1147.7691767821761</v>
          </cell>
        </row>
        <row r="345">
          <cell r="AB345">
            <v>336</v>
          </cell>
          <cell r="AC345">
            <v>78.0457051952779</v>
          </cell>
          <cell r="AD345">
            <v>711543</v>
          </cell>
          <cell r="AE345">
            <v>0</v>
          </cell>
          <cell r="AF345">
            <v>711543</v>
          </cell>
          <cell r="AG345">
            <v>69703</v>
          </cell>
          <cell r="AH345">
            <v>781246</v>
          </cell>
          <cell r="AI345">
            <v>0</v>
          </cell>
          <cell r="AJ345">
            <v>0</v>
          </cell>
          <cell r="AK345">
            <v>0</v>
          </cell>
          <cell r="AL345">
            <v>781246</v>
          </cell>
          <cell r="AP345">
            <v>0</v>
          </cell>
          <cell r="AS345">
            <v>0</v>
          </cell>
          <cell r="AT345">
            <v>0</v>
          </cell>
          <cell r="AW345">
            <v>0</v>
          </cell>
          <cell r="AX345">
            <v>27281</v>
          </cell>
          <cell r="AY345">
            <v>0</v>
          </cell>
          <cell r="AZ345">
            <v>0</v>
          </cell>
          <cell r="BA345">
            <v>0</v>
          </cell>
          <cell r="BC345">
            <v>336</v>
          </cell>
          <cell r="BD345">
            <v>336</v>
          </cell>
          <cell r="BE345" t="str">
            <v>WEYMOUTH</v>
          </cell>
          <cell r="BF345">
            <v>711543</v>
          </cell>
          <cell r="BG345">
            <v>684262</v>
          </cell>
          <cell r="BH345">
            <v>27281</v>
          </cell>
          <cell r="BI345">
            <v>34161.25</v>
          </cell>
          <cell r="BJ345">
            <v>20146</v>
          </cell>
          <cell r="BK345">
            <v>0</v>
          </cell>
          <cell r="BL345">
            <v>81588.25</v>
          </cell>
          <cell r="BM345">
            <v>71077.4030645908</v>
          </cell>
        </row>
        <row r="346">
          <cell r="AB346">
            <v>337</v>
          </cell>
          <cell r="AC346">
            <v>2.244813278008298</v>
          </cell>
          <cell r="AD346">
            <v>44641</v>
          </cell>
          <cell r="AE346">
            <v>0</v>
          </cell>
          <cell r="AF346">
            <v>44641</v>
          </cell>
          <cell r="AG346">
            <v>2008</v>
          </cell>
          <cell r="AH346">
            <v>46649</v>
          </cell>
          <cell r="AI346">
            <v>0</v>
          </cell>
          <cell r="AJ346">
            <v>0</v>
          </cell>
          <cell r="AK346">
            <v>0</v>
          </cell>
          <cell r="AL346">
            <v>46649</v>
          </cell>
          <cell r="AP346">
            <v>0</v>
          </cell>
          <cell r="AS346">
            <v>0</v>
          </cell>
          <cell r="AT346">
            <v>0</v>
          </cell>
          <cell r="AW346">
            <v>0</v>
          </cell>
          <cell r="AX346">
            <v>7279</v>
          </cell>
          <cell r="AY346">
            <v>0</v>
          </cell>
          <cell r="AZ346">
            <v>0</v>
          </cell>
          <cell r="BA346">
            <v>0</v>
          </cell>
          <cell r="BC346">
            <v>337</v>
          </cell>
          <cell r="BD346">
            <v>337</v>
          </cell>
          <cell r="BE346" t="str">
            <v>WHATELY</v>
          </cell>
          <cell r="BF346">
            <v>44641</v>
          </cell>
          <cell r="BG346">
            <v>37362</v>
          </cell>
          <cell r="BH346">
            <v>7279</v>
          </cell>
          <cell r="BI346">
            <v>0</v>
          </cell>
          <cell r="BJ346">
            <v>5195.75</v>
          </cell>
          <cell r="BK346">
            <v>0</v>
          </cell>
          <cell r="BL346">
            <v>12474.75</v>
          </cell>
          <cell r="BM346">
            <v>10867.653539327099</v>
          </cell>
        </row>
        <row r="347">
          <cell r="AB347">
            <v>338</v>
          </cell>
          <cell r="AP347">
            <v>0</v>
          </cell>
          <cell r="AS347">
            <v>0</v>
          </cell>
          <cell r="AT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C347">
            <v>338</v>
          </cell>
          <cell r="BD347">
            <v>338</v>
          </cell>
          <cell r="BE347" t="str">
            <v>WHITMAN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</row>
        <row r="348">
          <cell r="AB348">
            <v>339</v>
          </cell>
          <cell r="AP348">
            <v>0</v>
          </cell>
          <cell r="AS348">
            <v>0</v>
          </cell>
          <cell r="AT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C348">
            <v>339</v>
          </cell>
          <cell r="BD348">
            <v>339</v>
          </cell>
          <cell r="BE348" t="str">
            <v>WILBRAHAM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</row>
        <row r="349">
          <cell r="AB349">
            <v>340</v>
          </cell>
          <cell r="AC349">
            <v>11.489626556016603</v>
          </cell>
          <cell r="AD349">
            <v>140585</v>
          </cell>
          <cell r="AE349">
            <v>0</v>
          </cell>
          <cell r="AF349">
            <v>140585</v>
          </cell>
          <cell r="AG349">
            <v>10264</v>
          </cell>
          <cell r="AH349">
            <v>150849</v>
          </cell>
          <cell r="AI349">
            <v>0</v>
          </cell>
          <cell r="AJ349">
            <v>0</v>
          </cell>
          <cell r="AK349">
            <v>0</v>
          </cell>
          <cell r="AL349">
            <v>150849</v>
          </cell>
          <cell r="AP349">
            <v>0</v>
          </cell>
          <cell r="AS349">
            <v>0</v>
          </cell>
          <cell r="AT349">
            <v>0</v>
          </cell>
          <cell r="AW349">
            <v>0</v>
          </cell>
          <cell r="AX349">
            <v>10815</v>
          </cell>
          <cell r="AY349">
            <v>0</v>
          </cell>
          <cell r="AZ349">
            <v>0</v>
          </cell>
          <cell r="BA349">
            <v>0</v>
          </cell>
          <cell r="BC349">
            <v>340</v>
          </cell>
          <cell r="BD349">
            <v>340</v>
          </cell>
          <cell r="BE349" t="str">
            <v>WILLIAMSBURG</v>
          </cell>
          <cell r="BF349">
            <v>140585</v>
          </cell>
          <cell r="BG349">
            <v>129770</v>
          </cell>
          <cell r="BH349">
            <v>10815</v>
          </cell>
          <cell r="BI349">
            <v>0</v>
          </cell>
          <cell r="BJ349">
            <v>4961.75</v>
          </cell>
          <cell r="BK349">
            <v>0</v>
          </cell>
          <cell r="BL349">
            <v>15776.75</v>
          </cell>
          <cell r="BM349">
            <v>13744.26365070072</v>
          </cell>
        </row>
        <row r="350">
          <cell r="AB350">
            <v>341</v>
          </cell>
          <cell r="AP350">
            <v>0</v>
          </cell>
          <cell r="AS350">
            <v>0</v>
          </cell>
          <cell r="AT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C350">
            <v>341</v>
          </cell>
          <cell r="BD350">
            <v>341</v>
          </cell>
          <cell r="BE350" t="str">
            <v>WILLIAMSTOWN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5378.5</v>
          </cell>
          <cell r="BK350">
            <v>0</v>
          </cell>
          <cell r="BL350">
            <v>5378.5</v>
          </cell>
          <cell r="BM350">
            <v>4685.598874628413</v>
          </cell>
        </row>
        <row r="351">
          <cell r="AB351">
            <v>342</v>
          </cell>
          <cell r="AC351">
            <v>4.907233008795858</v>
          </cell>
          <cell r="AD351">
            <v>50511</v>
          </cell>
          <cell r="AE351">
            <v>0</v>
          </cell>
          <cell r="AF351">
            <v>50511</v>
          </cell>
          <cell r="AG351">
            <v>4377</v>
          </cell>
          <cell r="AH351">
            <v>54888</v>
          </cell>
          <cell r="AI351">
            <v>0</v>
          </cell>
          <cell r="AJ351">
            <v>0</v>
          </cell>
          <cell r="AK351">
            <v>0</v>
          </cell>
          <cell r="AL351">
            <v>54888</v>
          </cell>
          <cell r="AP351">
            <v>0</v>
          </cell>
          <cell r="AS351">
            <v>0</v>
          </cell>
          <cell r="AT351">
            <v>0</v>
          </cell>
          <cell r="AW351">
            <v>0</v>
          </cell>
          <cell r="AX351">
            <v>3555</v>
          </cell>
          <cell r="AY351">
            <v>0</v>
          </cell>
          <cell r="AZ351">
            <v>0</v>
          </cell>
          <cell r="BA351">
            <v>0</v>
          </cell>
          <cell r="BC351">
            <v>342</v>
          </cell>
          <cell r="BD351">
            <v>342</v>
          </cell>
          <cell r="BE351" t="str">
            <v>WILMINGTON</v>
          </cell>
          <cell r="BF351">
            <v>50511</v>
          </cell>
          <cell r="BG351">
            <v>46956</v>
          </cell>
          <cell r="BH351">
            <v>3555</v>
          </cell>
          <cell r="BI351">
            <v>0</v>
          </cell>
          <cell r="BJ351">
            <v>530.75</v>
          </cell>
          <cell r="BK351">
            <v>0</v>
          </cell>
          <cell r="BL351">
            <v>4085.75</v>
          </cell>
          <cell r="BM351">
            <v>3559.391206100779</v>
          </cell>
        </row>
        <row r="352">
          <cell r="AB352">
            <v>343</v>
          </cell>
          <cell r="AC352">
            <v>16.48947576321878</v>
          </cell>
          <cell r="AD352">
            <v>163152</v>
          </cell>
          <cell r="AE352">
            <v>0</v>
          </cell>
          <cell r="AF352">
            <v>163152</v>
          </cell>
          <cell r="AG352">
            <v>14730</v>
          </cell>
          <cell r="AH352">
            <v>177882</v>
          </cell>
          <cell r="AI352">
            <v>0</v>
          </cell>
          <cell r="AJ352">
            <v>0</v>
          </cell>
          <cell r="AK352">
            <v>0</v>
          </cell>
          <cell r="AL352">
            <v>177882</v>
          </cell>
          <cell r="AP352">
            <v>0</v>
          </cell>
          <cell r="AS352">
            <v>0</v>
          </cell>
          <cell r="AT352">
            <v>0</v>
          </cell>
          <cell r="AW352">
            <v>0</v>
          </cell>
          <cell r="AX352">
            <v>6946</v>
          </cell>
          <cell r="AY352">
            <v>0</v>
          </cell>
          <cell r="AZ352">
            <v>0</v>
          </cell>
          <cell r="BA352">
            <v>0</v>
          </cell>
          <cell r="BC352">
            <v>343</v>
          </cell>
          <cell r="BD352">
            <v>343</v>
          </cell>
          <cell r="BE352" t="str">
            <v>WINCHENDON</v>
          </cell>
          <cell r="BF352">
            <v>163152</v>
          </cell>
          <cell r="BG352">
            <v>156206</v>
          </cell>
          <cell r="BH352">
            <v>6946</v>
          </cell>
          <cell r="BI352">
            <v>4879.5</v>
          </cell>
          <cell r="BJ352">
            <v>3553</v>
          </cell>
          <cell r="BK352">
            <v>0</v>
          </cell>
          <cell r="BL352">
            <v>15378.5</v>
          </cell>
          <cell r="BM352">
            <v>13397.319381513998</v>
          </cell>
        </row>
        <row r="353">
          <cell r="AB353">
            <v>344</v>
          </cell>
          <cell r="AP353">
            <v>0</v>
          </cell>
          <cell r="AS353">
            <v>0</v>
          </cell>
          <cell r="AT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C353">
            <v>344</v>
          </cell>
          <cell r="BD353">
            <v>344</v>
          </cell>
          <cell r="BE353" t="str">
            <v>WINCHESTER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</row>
        <row r="354">
          <cell r="AB354">
            <v>345</v>
          </cell>
          <cell r="AP354">
            <v>0</v>
          </cell>
          <cell r="AS354">
            <v>0</v>
          </cell>
          <cell r="AT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C354">
            <v>345</v>
          </cell>
          <cell r="BD354">
            <v>345</v>
          </cell>
          <cell r="BE354" t="str">
            <v>WINDSOR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</row>
        <row r="355">
          <cell r="AB355">
            <v>346</v>
          </cell>
          <cell r="AC355">
            <v>14.492481031650872</v>
          </cell>
          <cell r="AD355">
            <v>153942</v>
          </cell>
          <cell r="AE355">
            <v>0</v>
          </cell>
          <cell r="AF355">
            <v>153942</v>
          </cell>
          <cell r="AG355">
            <v>12946</v>
          </cell>
          <cell r="AH355">
            <v>166888</v>
          </cell>
          <cell r="AI355">
            <v>0</v>
          </cell>
          <cell r="AJ355">
            <v>0</v>
          </cell>
          <cell r="AK355">
            <v>0</v>
          </cell>
          <cell r="AL355">
            <v>166888</v>
          </cell>
          <cell r="AP355">
            <v>0</v>
          </cell>
          <cell r="AS355">
            <v>0</v>
          </cell>
          <cell r="AT355">
            <v>0</v>
          </cell>
          <cell r="AW355">
            <v>0</v>
          </cell>
          <cell r="AX355">
            <v>15465</v>
          </cell>
          <cell r="AY355">
            <v>0</v>
          </cell>
          <cell r="AZ355">
            <v>0</v>
          </cell>
          <cell r="BA355">
            <v>0</v>
          </cell>
          <cell r="BC355">
            <v>346</v>
          </cell>
          <cell r="BD355">
            <v>346</v>
          </cell>
          <cell r="BE355" t="str">
            <v>WINTHROP</v>
          </cell>
          <cell r="BF355">
            <v>153942</v>
          </cell>
          <cell r="BG355">
            <v>138477</v>
          </cell>
          <cell r="BH355">
            <v>15465</v>
          </cell>
          <cell r="BI355">
            <v>0</v>
          </cell>
          <cell r="BJ355">
            <v>0</v>
          </cell>
          <cell r="BK355">
            <v>0</v>
          </cell>
          <cell r="BL355">
            <v>15465</v>
          </cell>
          <cell r="BM355">
            <v>13472.67576389856</v>
          </cell>
        </row>
        <row r="356">
          <cell r="AB356">
            <v>347</v>
          </cell>
          <cell r="AC356">
            <v>6.1194067896039925</v>
          </cell>
          <cell r="AD356">
            <v>74671</v>
          </cell>
          <cell r="AE356">
            <v>0</v>
          </cell>
          <cell r="AF356">
            <v>74671</v>
          </cell>
          <cell r="AG356">
            <v>5473</v>
          </cell>
          <cell r="AH356">
            <v>80144</v>
          </cell>
          <cell r="AI356">
            <v>0</v>
          </cell>
          <cell r="AJ356">
            <v>0</v>
          </cell>
          <cell r="AK356">
            <v>0</v>
          </cell>
          <cell r="AL356">
            <v>80144</v>
          </cell>
          <cell r="AP356">
            <v>0</v>
          </cell>
          <cell r="AS356">
            <v>0</v>
          </cell>
          <cell r="AT356">
            <v>0</v>
          </cell>
          <cell r="AW356">
            <v>0</v>
          </cell>
          <cell r="AX356">
            <v>7494</v>
          </cell>
          <cell r="AY356">
            <v>0</v>
          </cell>
          <cell r="AZ356">
            <v>0</v>
          </cell>
          <cell r="BA356">
            <v>0</v>
          </cell>
          <cell r="BC356">
            <v>347</v>
          </cell>
          <cell r="BD356">
            <v>347</v>
          </cell>
          <cell r="BE356" t="str">
            <v>WOBURN</v>
          </cell>
          <cell r="BF356">
            <v>74671</v>
          </cell>
          <cell r="BG356">
            <v>67177</v>
          </cell>
          <cell r="BH356">
            <v>7494</v>
          </cell>
          <cell r="BI356">
            <v>0</v>
          </cell>
          <cell r="BJ356">
            <v>4283.75</v>
          </cell>
          <cell r="BK356">
            <v>0</v>
          </cell>
          <cell r="BL356">
            <v>11777.75</v>
          </cell>
          <cell r="BM356">
            <v>10260.446619997172</v>
          </cell>
        </row>
        <row r="357">
          <cell r="AB357">
            <v>348</v>
          </cell>
          <cell r="AC357">
            <v>2220.430343012564</v>
          </cell>
          <cell r="AD357">
            <v>24060782</v>
          </cell>
          <cell r="AE357">
            <v>0</v>
          </cell>
          <cell r="AF357">
            <v>24060782</v>
          </cell>
          <cell r="AG357">
            <v>1982839</v>
          </cell>
          <cell r="AH357">
            <v>26043621</v>
          </cell>
          <cell r="AI357">
            <v>0</v>
          </cell>
          <cell r="AJ357">
            <v>0</v>
          </cell>
          <cell r="AK357">
            <v>0</v>
          </cell>
          <cell r="AL357">
            <v>26043621</v>
          </cell>
          <cell r="AP357">
            <v>0</v>
          </cell>
          <cell r="AS357">
            <v>0</v>
          </cell>
          <cell r="AT357">
            <v>0</v>
          </cell>
          <cell r="AW357">
            <v>0</v>
          </cell>
          <cell r="AX357">
            <v>2847899</v>
          </cell>
          <cell r="AY357">
            <v>0</v>
          </cell>
          <cell r="AZ357">
            <v>0</v>
          </cell>
          <cell r="BA357">
            <v>0</v>
          </cell>
          <cell r="BC357">
            <v>348</v>
          </cell>
          <cell r="BD357">
            <v>348</v>
          </cell>
          <cell r="BE357" t="str">
            <v>WORCESTER</v>
          </cell>
          <cell r="BF357">
            <v>24060782</v>
          </cell>
          <cell r="BG357">
            <v>21212883</v>
          </cell>
          <cell r="BH357">
            <v>2847899</v>
          </cell>
          <cell r="BI357">
            <v>23659.75</v>
          </cell>
          <cell r="BJ357">
            <v>254928.5</v>
          </cell>
          <cell r="BK357">
            <v>0</v>
          </cell>
          <cell r="BL357">
            <v>3126487.25</v>
          </cell>
          <cell r="BM357">
            <v>2723708.3090341324</v>
          </cell>
        </row>
        <row r="358">
          <cell r="AB358">
            <v>349</v>
          </cell>
          <cell r="AP358">
            <v>0</v>
          </cell>
          <cell r="AS358">
            <v>0</v>
          </cell>
          <cell r="AT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C358">
            <v>349</v>
          </cell>
          <cell r="BD358">
            <v>349</v>
          </cell>
          <cell r="BE358" t="str">
            <v>WORTHINGTON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</row>
        <row r="359">
          <cell r="AB359">
            <v>350</v>
          </cell>
          <cell r="AC359">
            <v>6.990016638935109</v>
          </cell>
          <cell r="AD359">
            <v>72224</v>
          </cell>
          <cell r="AE359">
            <v>0</v>
          </cell>
          <cell r="AF359">
            <v>72224</v>
          </cell>
          <cell r="AG359">
            <v>6248</v>
          </cell>
          <cell r="AH359">
            <v>78472</v>
          </cell>
          <cell r="AI359">
            <v>0</v>
          </cell>
          <cell r="AJ359">
            <v>0</v>
          </cell>
          <cell r="AK359">
            <v>0</v>
          </cell>
          <cell r="AL359">
            <v>78472</v>
          </cell>
          <cell r="AP359">
            <v>0</v>
          </cell>
          <cell r="AS359">
            <v>0</v>
          </cell>
          <cell r="AT359">
            <v>0</v>
          </cell>
          <cell r="AW359">
            <v>0</v>
          </cell>
          <cell r="AX359">
            <v>6846</v>
          </cell>
          <cell r="AY359">
            <v>0</v>
          </cell>
          <cell r="AZ359">
            <v>0</v>
          </cell>
          <cell r="BA359">
            <v>0</v>
          </cell>
          <cell r="BC359">
            <v>350</v>
          </cell>
          <cell r="BD359">
            <v>350</v>
          </cell>
          <cell r="BE359" t="str">
            <v>WRENTHAM</v>
          </cell>
          <cell r="BF359">
            <v>72224</v>
          </cell>
          <cell r="BG359">
            <v>65378</v>
          </cell>
          <cell r="BH359">
            <v>6846</v>
          </cell>
          <cell r="BI359">
            <v>0</v>
          </cell>
          <cell r="BJ359">
            <v>561.75</v>
          </cell>
          <cell r="BK359">
            <v>0</v>
          </cell>
          <cell r="BL359">
            <v>7407.75</v>
          </cell>
          <cell r="BM359">
            <v>6453.4247584881705</v>
          </cell>
        </row>
        <row r="360">
          <cell r="AB360">
            <v>351</v>
          </cell>
          <cell r="AP360">
            <v>0</v>
          </cell>
          <cell r="AS360">
            <v>0</v>
          </cell>
          <cell r="AT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C360">
            <v>351</v>
          </cell>
          <cell r="BD360">
            <v>351</v>
          </cell>
          <cell r="BE360" t="str">
            <v>YARMOUTH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</row>
        <row r="361">
          <cell r="AB361">
            <v>352</v>
          </cell>
          <cell r="AC361">
            <v>4.040404040404041</v>
          </cell>
          <cell r="AD361">
            <v>54252</v>
          </cell>
          <cell r="AE361">
            <v>0</v>
          </cell>
          <cell r="AF361">
            <v>54252</v>
          </cell>
          <cell r="AG361">
            <v>3606</v>
          </cell>
          <cell r="AH361">
            <v>57858</v>
          </cell>
          <cell r="AI361">
            <v>0</v>
          </cell>
          <cell r="AJ361">
            <v>0</v>
          </cell>
          <cell r="AK361">
            <v>0</v>
          </cell>
          <cell r="AL361">
            <v>57858</v>
          </cell>
          <cell r="AP361">
            <v>0</v>
          </cell>
          <cell r="AS361">
            <v>0</v>
          </cell>
          <cell r="AT361">
            <v>0</v>
          </cell>
          <cell r="AW361">
            <v>0</v>
          </cell>
          <cell r="AX361">
            <v>2248</v>
          </cell>
          <cell r="AY361">
            <v>0</v>
          </cell>
          <cell r="AZ361">
            <v>0</v>
          </cell>
          <cell r="BA361">
            <v>0</v>
          </cell>
          <cell r="BC361">
            <v>352</v>
          </cell>
          <cell r="BD361">
            <v>352</v>
          </cell>
          <cell r="BE361" t="str">
            <v>DEVENS</v>
          </cell>
          <cell r="BF361">
            <v>54252</v>
          </cell>
          <cell r="BG361">
            <v>52004</v>
          </cell>
          <cell r="BH361">
            <v>2248</v>
          </cell>
          <cell r="BI361">
            <v>0</v>
          </cell>
          <cell r="BJ361">
            <v>0</v>
          </cell>
          <cell r="BK361">
            <v>0</v>
          </cell>
          <cell r="BL361">
            <v>2248</v>
          </cell>
          <cell r="BM361">
            <v>1958.39476994788</v>
          </cell>
        </row>
        <row r="362">
          <cell r="AB362">
            <v>406</v>
          </cell>
          <cell r="AP362">
            <v>0</v>
          </cell>
          <cell r="AS362">
            <v>0</v>
          </cell>
          <cell r="AT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C362">
            <v>406</v>
          </cell>
          <cell r="BD362">
            <v>406</v>
          </cell>
          <cell r="BE362" t="str">
            <v>NORTHAMPTON SMITH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</row>
        <row r="363">
          <cell r="AB363">
            <v>600</v>
          </cell>
          <cell r="AC363">
            <v>30.289058812423292</v>
          </cell>
          <cell r="AD363">
            <v>325955</v>
          </cell>
          <cell r="AE363">
            <v>0</v>
          </cell>
          <cell r="AF363">
            <v>325955</v>
          </cell>
          <cell r="AG363">
            <v>27045</v>
          </cell>
          <cell r="AH363">
            <v>353000</v>
          </cell>
          <cell r="AI363">
            <v>0</v>
          </cell>
          <cell r="AJ363">
            <v>0</v>
          </cell>
          <cell r="AK363">
            <v>0</v>
          </cell>
          <cell r="AL363">
            <v>353000</v>
          </cell>
          <cell r="AP363">
            <v>0</v>
          </cell>
          <cell r="AS363">
            <v>0</v>
          </cell>
          <cell r="AT363">
            <v>0</v>
          </cell>
          <cell r="AW363">
            <v>0</v>
          </cell>
          <cell r="AX363">
            <v>11855</v>
          </cell>
          <cell r="AY363">
            <v>0</v>
          </cell>
          <cell r="AZ363">
            <v>0</v>
          </cell>
          <cell r="BA363">
            <v>0</v>
          </cell>
          <cell r="BC363">
            <v>600</v>
          </cell>
          <cell r="BD363">
            <v>701</v>
          </cell>
          <cell r="BE363" t="str">
            <v>ACTON BOXBOROUGH</v>
          </cell>
          <cell r="BF363">
            <v>325955</v>
          </cell>
          <cell r="BG363">
            <v>314100</v>
          </cell>
          <cell r="BH363">
            <v>11855</v>
          </cell>
          <cell r="BI363">
            <v>0</v>
          </cell>
          <cell r="BJ363">
            <v>8825.75</v>
          </cell>
          <cell r="BK363">
            <v>0</v>
          </cell>
          <cell r="BL363">
            <v>20680.75</v>
          </cell>
          <cell r="BM363">
            <v>18016.491387277412</v>
          </cell>
        </row>
        <row r="364">
          <cell r="AB364">
            <v>603</v>
          </cell>
          <cell r="AC364">
            <v>82.57971014492753</v>
          </cell>
          <cell r="AD364">
            <v>923489</v>
          </cell>
          <cell r="AE364">
            <v>0</v>
          </cell>
          <cell r="AF364">
            <v>923489</v>
          </cell>
          <cell r="AG364">
            <v>73745</v>
          </cell>
          <cell r="AH364">
            <v>997234</v>
          </cell>
          <cell r="AI364">
            <v>0</v>
          </cell>
          <cell r="AJ364">
            <v>0</v>
          </cell>
          <cell r="AK364">
            <v>0</v>
          </cell>
          <cell r="AL364">
            <v>997234</v>
          </cell>
          <cell r="AP364">
            <v>0</v>
          </cell>
          <cell r="AS364">
            <v>0</v>
          </cell>
          <cell r="AT364">
            <v>0</v>
          </cell>
          <cell r="AW364">
            <v>0</v>
          </cell>
          <cell r="AX364">
            <v>128285</v>
          </cell>
          <cell r="AY364">
            <v>0</v>
          </cell>
          <cell r="AZ364">
            <v>0</v>
          </cell>
          <cell r="BA364">
            <v>0</v>
          </cell>
          <cell r="BC364">
            <v>603</v>
          </cell>
          <cell r="BD364">
            <v>702</v>
          </cell>
          <cell r="BE364" t="str">
            <v>ADAMS CHESHIRE</v>
          </cell>
          <cell r="BF364">
            <v>923489</v>
          </cell>
          <cell r="BG364">
            <v>795204</v>
          </cell>
          <cell r="BH364">
            <v>128285</v>
          </cell>
          <cell r="BI364">
            <v>216.25</v>
          </cell>
          <cell r="BJ364">
            <v>51774.75</v>
          </cell>
          <cell r="BK364">
            <v>0</v>
          </cell>
          <cell r="BL364">
            <v>180276</v>
          </cell>
          <cell r="BM364">
            <v>157051.41260993062</v>
          </cell>
        </row>
        <row r="365">
          <cell r="AB365">
            <v>605</v>
          </cell>
          <cell r="AC365">
            <v>68.731719945554</v>
          </cell>
          <cell r="AD365">
            <v>997700</v>
          </cell>
          <cell r="AE365">
            <v>0</v>
          </cell>
          <cell r="AF365">
            <v>997700</v>
          </cell>
          <cell r="AG365">
            <v>61376</v>
          </cell>
          <cell r="AH365">
            <v>1059076</v>
          </cell>
          <cell r="AI365">
            <v>0</v>
          </cell>
          <cell r="AJ365">
            <v>0</v>
          </cell>
          <cell r="AK365">
            <v>0</v>
          </cell>
          <cell r="AL365">
            <v>1059076</v>
          </cell>
          <cell r="AP365">
            <v>0</v>
          </cell>
          <cell r="AS365">
            <v>0</v>
          </cell>
          <cell r="AT365">
            <v>0</v>
          </cell>
          <cell r="AW365">
            <v>0</v>
          </cell>
          <cell r="AX365">
            <v>109428</v>
          </cell>
          <cell r="AY365">
            <v>0</v>
          </cell>
          <cell r="AZ365">
            <v>0</v>
          </cell>
          <cell r="BA365">
            <v>0</v>
          </cell>
          <cell r="BC365">
            <v>605</v>
          </cell>
          <cell r="BD365">
            <v>703</v>
          </cell>
          <cell r="BE365" t="str">
            <v>AMHERST PELHAM</v>
          </cell>
          <cell r="BF365">
            <v>997700</v>
          </cell>
          <cell r="BG365">
            <v>888272</v>
          </cell>
          <cell r="BH365">
            <v>109428</v>
          </cell>
          <cell r="BI365">
            <v>35786.5</v>
          </cell>
          <cell r="BJ365">
            <v>0</v>
          </cell>
          <cell r="BK365">
            <v>0</v>
          </cell>
          <cell r="BL365">
            <v>145214.5</v>
          </cell>
          <cell r="BM365">
            <v>126506.81375471372</v>
          </cell>
        </row>
        <row r="366">
          <cell r="AB366">
            <v>610</v>
          </cell>
          <cell r="AC366">
            <v>13.435754189944134</v>
          </cell>
          <cell r="AD366">
            <v>144918</v>
          </cell>
          <cell r="AE366">
            <v>0</v>
          </cell>
          <cell r="AF366">
            <v>144918</v>
          </cell>
          <cell r="AG366">
            <v>12000</v>
          </cell>
          <cell r="AH366">
            <v>156918</v>
          </cell>
          <cell r="AI366">
            <v>0</v>
          </cell>
          <cell r="AJ366">
            <v>0</v>
          </cell>
          <cell r="AK366">
            <v>0</v>
          </cell>
          <cell r="AL366">
            <v>156918</v>
          </cell>
          <cell r="AP366">
            <v>0</v>
          </cell>
          <cell r="AS366">
            <v>0</v>
          </cell>
          <cell r="AT366">
            <v>0</v>
          </cell>
          <cell r="AW366">
            <v>0</v>
          </cell>
          <cell r="AX366">
            <v>10238</v>
          </cell>
          <cell r="AY366">
            <v>0</v>
          </cell>
          <cell r="AZ366">
            <v>0</v>
          </cell>
          <cell r="BA366">
            <v>0</v>
          </cell>
          <cell r="BC366">
            <v>610</v>
          </cell>
          <cell r="BD366">
            <v>704</v>
          </cell>
          <cell r="BE366" t="str">
            <v>ASHBURNHAM WESTMINSTER</v>
          </cell>
          <cell r="BF366">
            <v>144918</v>
          </cell>
          <cell r="BG366">
            <v>134680</v>
          </cell>
          <cell r="BH366">
            <v>10238</v>
          </cell>
          <cell r="BI366">
            <v>16742.25</v>
          </cell>
          <cell r="BJ366">
            <v>0</v>
          </cell>
          <cell r="BK366">
            <v>0</v>
          </cell>
          <cell r="BL366">
            <v>26980.25</v>
          </cell>
          <cell r="BM366">
            <v>23504.439720589988</v>
          </cell>
        </row>
        <row r="367">
          <cell r="AB367">
            <v>615</v>
          </cell>
          <cell r="AC367">
            <v>6.201117318435755</v>
          </cell>
          <cell r="AD367">
            <v>70326</v>
          </cell>
          <cell r="AE367">
            <v>0</v>
          </cell>
          <cell r="AF367">
            <v>70326</v>
          </cell>
          <cell r="AG367">
            <v>5538</v>
          </cell>
          <cell r="AH367">
            <v>75864</v>
          </cell>
          <cell r="AI367">
            <v>0</v>
          </cell>
          <cell r="AJ367">
            <v>0</v>
          </cell>
          <cell r="AK367">
            <v>0</v>
          </cell>
          <cell r="AL367">
            <v>75864</v>
          </cell>
          <cell r="AP367">
            <v>0</v>
          </cell>
          <cell r="AS367">
            <v>0</v>
          </cell>
          <cell r="AT367">
            <v>0</v>
          </cell>
          <cell r="AW367">
            <v>0</v>
          </cell>
          <cell r="AX367">
            <v>1974</v>
          </cell>
          <cell r="AY367">
            <v>0</v>
          </cell>
          <cell r="AZ367">
            <v>0</v>
          </cell>
          <cell r="BA367">
            <v>0</v>
          </cell>
          <cell r="BC367">
            <v>615</v>
          </cell>
          <cell r="BD367">
            <v>705</v>
          </cell>
          <cell r="BE367" t="str">
            <v>ATHOL ROYALSTON</v>
          </cell>
          <cell r="BF367">
            <v>70326</v>
          </cell>
          <cell r="BG367">
            <v>68352</v>
          </cell>
          <cell r="BH367">
            <v>1974</v>
          </cell>
          <cell r="BI367">
            <v>0</v>
          </cell>
          <cell r="BJ367">
            <v>0</v>
          </cell>
          <cell r="BK367">
            <v>0</v>
          </cell>
          <cell r="BL367">
            <v>1974</v>
          </cell>
          <cell r="BM367">
            <v>1719.693628059215</v>
          </cell>
        </row>
        <row r="368">
          <cell r="AB368">
            <v>616</v>
          </cell>
          <cell r="AC368">
            <v>103.37237099618305</v>
          </cell>
          <cell r="AD368">
            <v>1165678</v>
          </cell>
          <cell r="AE368">
            <v>0</v>
          </cell>
          <cell r="AF368">
            <v>1165678</v>
          </cell>
          <cell r="AG368">
            <v>92316</v>
          </cell>
          <cell r="AH368">
            <v>1257994</v>
          </cell>
          <cell r="AI368">
            <v>0</v>
          </cell>
          <cell r="AJ368">
            <v>0</v>
          </cell>
          <cell r="AK368">
            <v>0</v>
          </cell>
          <cell r="AL368">
            <v>1257994</v>
          </cell>
          <cell r="AP368">
            <v>0</v>
          </cell>
          <cell r="AS368">
            <v>0</v>
          </cell>
          <cell r="AT368">
            <v>0</v>
          </cell>
          <cell r="AW368">
            <v>0</v>
          </cell>
          <cell r="AX368">
            <v>89715</v>
          </cell>
          <cell r="AY368">
            <v>0</v>
          </cell>
          <cell r="AZ368">
            <v>0</v>
          </cell>
          <cell r="BA368">
            <v>0</v>
          </cell>
          <cell r="BC368">
            <v>616</v>
          </cell>
          <cell r="BD368">
            <v>616</v>
          </cell>
          <cell r="BE368" t="str">
            <v>AYER SHIRLEY</v>
          </cell>
          <cell r="BF368">
            <v>1165678</v>
          </cell>
          <cell r="BG368">
            <v>1075963</v>
          </cell>
          <cell r="BH368">
            <v>89715</v>
          </cell>
          <cell r="BI368">
            <v>10013</v>
          </cell>
          <cell r="BJ368">
            <v>19627.75</v>
          </cell>
          <cell r="BK368">
            <v>0</v>
          </cell>
          <cell r="BL368">
            <v>119355.75</v>
          </cell>
          <cell r="BM368">
            <v>103979.39348897093</v>
          </cell>
        </row>
        <row r="369">
          <cell r="AB369">
            <v>618</v>
          </cell>
          <cell r="AP369">
            <v>0</v>
          </cell>
          <cell r="AS369">
            <v>0</v>
          </cell>
          <cell r="AT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C369">
            <v>618</v>
          </cell>
          <cell r="BD369">
            <v>706</v>
          </cell>
          <cell r="BE369" t="str">
            <v>BERKSHIRE HILLS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</row>
        <row r="370">
          <cell r="AB370">
            <v>620</v>
          </cell>
          <cell r="AC370">
            <v>40.16728027942979</v>
          </cell>
          <cell r="AD370">
            <v>562045</v>
          </cell>
          <cell r="AE370">
            <v>0</v>
          </cell>
          <cell r="AF370">
            <v>562045</v>
          </cell>
          <cell r="AG370">
            <v>35870</v>
          </cell>
          <cell r="AH370">
            <v>597915</v>
          </cell>
          <cell r="AI370">
            <v>0</v>
          </cell>
          <cell r="AJ370">
            <v>0</v>
          </cell>
          <cell r="AK370">
            <v>0</v>
          </cell>
          <cell r="AL370">
            <v>597915</v>
          </cell>
          <cell r="AP370">
            <v>0</v>
          </cell>
          <cell r="AS370">
            <v>0</v>
          </cell>
          <cell r="AT370">
            <v>0</v>
          </cell>
          <cell r="AW370">
            <v>0</v>
          </cell>
          <cell r="AX370">
            <v>37422</v>
          </cell>
          <cell r="AY370">
            <v>0</v>
          </cell>
          <cell r="AZ370">
            <v>0</v>
          </cell>
          <cell r="BA370">
            <v>0</v>
          </cell>
          <cell r="BC370">
            <v>620</v>
          </cell>
          <cell r="BD370">
            <v>707</v>
          </cell>
          <cell r="BE370" t="str">
            <v>BERLIN BOYLSTON</v>
          </cell>
          <cell r="BF370">
            <v>562045</v>
          </cell>
          <cell r="BG370">
            <v>524623</v>
          </cell>
          <cell r="BH370">
            <v>37422</v>
          </cell>
          <cell r="BI370">
            <v>71.25</v>
          </cell>
          <cell r="BJ370">
            <v>57354.25</v>
          </cell>
          <cell r="BK370">
            <v>0</v>
          </cell>
          <cell r="BL370">
            <v>94847.5</v>
          </cell>
          <cell r="BM370">
            <v>82628.49107768308</v>
          </cell>
        </row>
        <row r="371">
          <cell r="AB371">
            <v>622</v>
          </cell>
          <cell r="AC371">
            <v>3</v>
          </cell>
          <cell r="AD371">
            <v>25533</v>
          </cell>
          <cell r="AE371">
            <v>0</v>
          </cell>
          <cell r="AF371">
            <v>25533</v>
          </cell>
          <cell r="AG371">
            <v>2682</v>
          </cell>
          <cell r="AH371">
            <v>28215</v>
          </cell>
          <cell r="AI371">
            <v>0</v>
          </cell>
          <cell r="AJ371">
            <v>0</v>
          </cell>
          <cell r="AK371">
            <v>0</v>
          </cell>
          <cell r="AL371">
            <v>28215</v>
          </cell>
          <cell r="AP371">
            <v>0</v>
          </cell>
          <cell r="AS371">
            <v>0</v>
          </cell>
          <cell r="AT371">
            <v>0</v>
          </cell>
          <cell r="AW371">
            <v>0</v>
          </cell>
          <cell r="AX371">
            <v>897</v>
          </cell>
          <cell r="AY371">
            <v>0</v>
          </cell>
          <cell r="AZ371">
            <v>0</v>
          </cell>
          <cell r="BA371">
            <v>0</v>
          </cell>
          <cell r="BC371">
            <v>622</v>
          </cell>
          <cell r="BD371">
            <v>765</v>
          </cell>
          <cell r="BE371" t="str">
            <v>BLACKSTONE MILLVILLE</v>
          </cell>
          <cell r="BF371">
            <v>25533</v>
          </cell>
          <cell r="BG371">
            <v>24636</v>
          </cell>
          <cell r="BH371">
            <v>897</v>
          </cell>
          <cell r="BI371">
            <v>0</v>
          </cell>
          <cell r="BJ371">
            <v>0</v>
          </cell>
          <cell r="BK371">
            <v>0</v>
          </cell>
          <cell r="BL371">
            <v>897</v>
          </cell>
          <cell r="BM371">
            <v>781.4413294676372</v>
          </cell>
        </row>
        <row r="372">
          <cell r="AB372">
            <v>625</v>
          </cell>
          <cell r="AC372">
            <v>20.63000768722356</v>
          </cell>
          <cell r="AD372">
            <v>241134</v>
          </cell>
          <cell r="AE372">
            <v>0</v>
          </cell>
          <cell r="AF372">
            <v>241134</v>
          </cell>
          <cell r="AG372">
            <v>18415</v>
          </cell>
          <cell r="AH372">
            <v>259549</v>
          </cell>
          <cell r="AI372">
            <v>0</v>
          </cell>
          <cell r="AJ372">
            <v>0</v>
          </cell>
          <cell r="AK372">
            <v>0</v>
          </cell>
          <cell r="AL372">
            <v>259549</v>
          </cell>
          <cell r="AP372">
            <v>0</v>
          </cell>
          <cell r="AS372">
            <v>0</v>
          </cell>
          <cell r="AT372">
            <v>0</v>
          </cell>
          <cell r="AW372">
            <v>0</v>
          </cell>
          <cell r="AX372">
            <v>12912</v>
          </cell>
          <cell r="AY372">
            <v>0</v>
          </cell>
          <cell r="AZ372">
            <v>0</v>
          </cell>
          <cell r="BA372">
            <v>0</v>
          </cell>
          <cell r="BC372">
            <v>625</v>
          </cell>
          <cell r="BD372">
            <v>710</v>
          </cell>
          <cell r="BE372" t="str">
            <v>BRIDGEWATER RAYNHAM</v>
          </cell>
          <cell r="BF372">
            <v>241134</v>
          </cell>
          <cell r="BG372">
            <v>228222</v>
          </cell>
          <cell r="BH372">
            <v>12912</v>
          </cell>
          <cell r="BI372">
            <v>21904</v>
          </cell>
          <cell r="BJ372">
            <v>9163.75</v>
          </cell>
          <cell r="BK372">
            <v>0</v>
          </cell>
          <cell r="BL372">
            <v>43979.75</v>
          </cell>
          <cell r="BM372">
            <v>38313.92899627014</v>
          </cell>
        </row>
        <row r="373">
          <cell r="AB373">
            <v>632</v>
          </cell>
          <cell r="AC373">
            <v>8</v>
          </cell>
          <cell r="AD373">
            <v>101884</v>
          </cell>
          <cell r="AE373">
            <v>0</v>
          </cell>
          <cell r="AF373">
            <v>101884</v>
          </cell>
          <cell r="AG373">
            <v>7144</v>
          </cell>
          <cell r="AH373">
            <v>109028</v>
          </cell>
          <cell r="AI373">
            <v>0</v>
          </cell>
          <cell r="AJ373">
            <v>0</v>
          </cell>
          <cell r="AK373">
            <v>0</v>
          </cell>
          <cell r="AL373">
            <v>109028</v>
          </cell>
          <cell r="AP373">
            <v>0</v>
          </cell>
          <cell r="AS373">
            <v>0</v>
          </cell>
          <cell r="AT373">
            <v>0</v>
          </cell>
          <cell r="AW373">
            <v>0</v>
          </cell>
          <cell r="AX373">
            <v>2820</v>
          </cell>
          <cell r="AY373">
            <v>0</v>
          </cell>
          <cell r="AZ373">
            <v>0</v>
          </cell>
          <cell r="BA373">
            <v>0</v>
          </cell>
          <cell r="BC373">
            <v>632</v>
          </cell>
          <cell r="BD373">
            <v>632</v>
          </cell>
          <cell r="BE373" t="str">
            <v>CHESTERFIELD GOSHEN</v>
          </cell>
          <cell r="BF373">
            <v>101884</v>
          </cell>
          <cell r="BG373">
            <v>99064</v>
          </cell>
          <cell r="BH373">
            <v>2820</v>
          </cell>
          <cell r="BI373">
            <v>0</v>
          </cell>
          <cell r="BJ373">
            <v>0</v>
          </cell>
          <cell r="BK373">
            <v>0</v>
          </cell>
          <cell r="BL373">
            <v>2820</v>
          </cell>
          <cell r="BM373">
            <v>2456.7051829417355</v>
          </cell>
        </row>
        <row r="374">
          <cell r="AB374">
            <v>635</v>
          </cell>
          <cell r="AC374">
            <v>19.942649582009995</v>
          </cell>
          <cell r="AD374">
            <v>248320</v>
          </cell>
          <cell r="AE374">
            <v>0</v>
          </cell>
          <cell r="AF374">
            <v>248320</v>
          </cell>
          <cell r="AG374">
            <v>17810</v>
          </cell>
          <cell r="AH374">
            <v>266130</v>
          </cell>
          <cell r="AI374">
            <v>0</v>
          </cell>
          <cell r="AJ374">
            <v>0</v>
          </cell>
          <cell r="AK374">
            <v>0</v>
          </cell>
          <cell r="AL374">
            <v>266130</v>
          </cell>
          <cell r="AP374">
            <v>0</v>
          </cell>
          <cell r="AS374">
            <v>0</v>
          </cell>
          <cell r="AT374">
            <v>0</v>
          </cell>
          <cell r="AW374">
            <v>0</v>
          </cell>
          <cell r="AX374">
            <v>29019</v>
          </cell>
          <cell r="AY374">
            <v>0</v>
          </cell>
          <cell r="AZ374">
            <v>0</v>
          </cell>
          <cell r="BA374">
            <v>0</v>
          </cell>
          <cell r="BC374">
            <v>635</v>
          </cell>
          <cell r="BD374">
            <v>712</v>
          </cell>
          <cell r="BE374" t="str">
            <v>CENTRAL BERKSHIRE</v>
          </cell>
          <cell r="BF374">
            <v>248320</v>
          </cell>
          <cell r="BG374">
            <v>219301</v>
          </cell>
          <cell r="BH374">
            <v>29019</v>
          </cell>
          <cell r="BI374">
            <v>12544.25</v>
          </cell>
          <cell r="BJ374">
            <v>2486.5</v>
          </cell>
          <cell r="BK374">
            <v>0</v>
          </cell>
          <cell r="BL374">
            <v>44049.75</v>
          </cell>
          <cell r="BM374">
            <v>38374.91103981834</v>
          </cell>
        </row>
        <row r="375">
          <cell r="AB375">
            <v>640</v>
          </cell>
          <cell r="AC375">
            <v>2.9952130015760954</v>
          </cell>
          <cell r="AD375">
            <v>48570</v>
          </cell>
          <cell r="AE375">
            <v>0</v>
          </cell>
          <cell r="AF375">
            <v>48570</v>
          </cell>
          <cell r="AG375">
            <v>2676</v>
          </cell>
          <cell r="AH375">
            <v>51246</v>
          </cell>
          <cell r="AI375">
            <v>0</v>
          </cell>
          <cell r="AJ375">
            <v>0</v>
          </cell>
          <cell r="AK375">
            <v>0</v>
          </cell>
          <cell r="AL375">
            <v>51246</v>
          </cell>
          <cell r="AP375">
            <v>0</v>
          </cell>
          <cell r="AS375">
            <v>0</v>
          </cell>
          <cell r="AT375">
            <v>0</v>
          </cell>
          <cell r="AW375">
            <v>0</v>
          </cell>
          <cell r="AX375">
            <v>85</v>
          </cell>
          <cell r="AY375">
            <v>0</v>
          </cell>
          <cell r="AZ375">
            <v>0</v>
          </cell>
          <cell r="BA375">
            <v>0</v>
          </cell>
          <cell r="BC375">
            <v>640</v>
          </cell>
          <cell r="BD375">
            <v>713</v>
          </cell>
          <cell r="BE375" t="str">
            <v>CONCORD CARLISLE</v>
          </cell>
          <cell r="BF375">
            <v>48570</v>
          </cell>
          <cell r="BG375">
            <v>48485</v>
          </cell>
          <cell r="BH375">
            <v>85</v>
          </cell>
          <cell r="BI375">
            <v>8390</v>
          </cell>
          <cell r="BJ375">
            <v>299</v>
          </cell>
          <cell r="BK375">
            <v>0</v>
          </cell>
          <cell r="BL375">
            <v>8774</v>
          </cell>
          <cell r="BM375">
            <v>7643.663572741414</v>
          </cell>
        </row>
        <row r="376">
          <cell r="AB376">
            <v>645</v>
          </cell>
          <cell r="AC376">
            <v>176.84126984126985</v>
          </cell>
          <cell r="AD376">
            <v>2142362</v>
          </cell>
          <cell r="AE376">
            <v>0</v>
          </cell>
          <cell r="AF376">
            <v>2142362</v>
          </cell>
          <cell r="AG376">
            <v>157920</v>
          </cell>
          <cell r="AH376">
            <v>2300282</v>
          </cell>
          <cell r="AI376">
            <v>0</v>
          </cell>
          <cell r="AJ376">
            <v>0</v>
          </cell>
          <cell r="AK376">
            <v>0</v>
          </cell>
          <cell r="AL376">
            <v>2300282</v>
          </cell>
          <cell r="AP376">
            <v>0</v>
          </cell>
          <cell r="AS376">
            <v>0</v>
          </cell>
          <cell r="AT376">
            <v>0</v>
          </cell>
          <cell r="AW376">
            <v>0</v>
          </cell>
          <cell r="AX376">
            <v>312208</v>
          </cell>
          <cell r="AY376">
            <v>0</v>
          </cell>
          <cell r="AZ376">
            <v>0</v>
          </cell>
          <cell r="BA376">
            <v>0</v>
          </cell>
          <cell r="BC376">
            <v>645</v>
          </cell>
          <cell r="BD376">
            <v>714</v>
          </cell>
          <cell r="BE376" t="str">
            <v>DENNIS YARMOUTH</v>
          </cell>
          <cell r="BF376">
            <v>2142362</v>
          </cell>
          <cell r="BG376">
            <v>1830154</v>
          </cell>
          <cell r="BH376">
            <v>312208</v>
          </cell>
          <cell r="BI376">
            <v>76734</v>
          </cell>
          <cell r="BJ376">
            <v>20086</v>
          </cell>
          <cell r="BK376">
            <v>0</v>
          </cell>
          <cell r="BL376">
            <v>409028</v>
          </cell>
          <cell r="BM376">
            <v>356333.7615490398</v>
          </cell>
        </row>
        <row r="377">
          <cell r="AB377">
            <v>650</v>
          </cell>
          <cell r="AC377">
            <v>1.0191518467852256</v>
          </cell>
          <cell r="AD377">
            <v>9459</v>
          </cell>
          <cell r="AE377">
            <v>0</v>
          </cell>
          <cell r="AF377">
            <v>9459</v>
          </cell>
          <cell r="AG377">
            <v>909</v>
          </cell>
          <cell r="AH377">
            <v>10368</v>
          </cell>
          <cell r="AI377">
            <v>0</v>
          </cell>
          <cell r="AJ377">
            <v>0</v>
          </cell>
          <cell r="AK377">
            <v>0</v>
          </cell>
          <cell r="AL377">
            <v>10368</v>
          </cell>
          <cell r="AP377">
            <v>0</v>
          </cell>
          <cell r="AS377">
            <v>0</v>
          </cell>
          <cell r="AT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C377">
            <v>650</v>
          </cell>
          <cell r="BD377">
            <v>715</v>
          </cell>
          <cell r="BE377" t="str">
            <v>DIGHTON REHOBOTH</v>
          </cell>
          <cell r="BF377">
            <v>9459</v>
          </cell>
          <cell r="BG377">
            <v>12028</v>
          </cell>
          <cell r="BH377">
            <v>0</v>
          </cell>
          <cell r="BI377">
            <v>0</v>
          </cell>
          <cell r="BJ377">
            <v>2956</v>
          </cell>
          <cell r="BK377">
            <v>0</v>
          </cell>
          <cell r="BL377">
            <v>2956</v>
          </cell>
          <cell r="BM377">
            <v>2575.1845818353795</v>
          </cell>
        </row>
        <row r="378">
          <cell r="AB378">
            <v>655</v>
          </cell>
          <cell r="AP378">
            <v>0</v>
          </cell>
          <cell r="AS378">
            <v>0</v>
          </cell>
          <cell r="AT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C378">
            <v>655</v>
          </cell>
          <cell r="BD378">
            <v>716</v>
          </cell>
          <cell r="BE378" t="str">
            <v>DOVER SHERBORN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</row>
        <row r="379">
          <cell r="AB379">
            <v>658</v>
          </cell>
          <cell r="AC379">
            <v>3.0075566750629728</v>
          </cell>
          <cell r="AD379">
            <v>27230</v>
          </cell>
          <cell r="AE379">
            <v>0</v>
          </cell>
          <cell r="AF379">
            <v>27230</v>
          </cell>
          <cell r="AG379">
            <v>2681</v>
          </cell>
          <cell r="AH379">
            <v>29911</v>
          </cell>
          <cell r="AI379">
            <v>0</v>
          </cell>
          <cell r="AJ379">
            <v>0</v>
          </cell>
          <cell r="AK379">
            <v>0</v>
          </cell>
          <cell r="AL379">
            <v>29911</v>
          </cell>
          <cell r="AP379">
            <v>0</v>
          </cell>
          <cell r="AS379">
            <v>0</v>
          </cell>
          <cell r="AT379">
            <v>0</v>
          </cell>
          <cell r="AW379">
            <v>0</v>
          </cell>
          <cell r="AX379">
            <v>509</v>
          </cell>
          <cell r="AY379">
            <v>0</v>
          </cell>
          <cell r="AZ379">
            <v>0</v>
          </cell>
          <cell r="BA379">
            <v>0</v>
          </cell>
          <cell r="BC379">
            <v>658</v>
          </cell>
          <cell r="BD379">
            <v>780</v>
          </cell>
          <cell r="BE379" t="str">
            <v>DUDLEY CHARLTON</v>
          </cell>
          <cell r="BF379">
            <v>27230</v>
          </cell>
          <cell r="BG379">
            <v>26721</v>
          </cell>
          <cell r="BH379">
            <v>509</v>
          </cell>
          <cell r="BI379">
            <v>2415.25</v>
          </cell>
          <cell r="BJ379">
            <v>0</v>
          </cell>
          <cell r="BK379">
            <v>0</v>
          </cell>
          <cell r="BL379">
            <v>2924.25</v>
          </cell>
          <cell r="BM379">
            <v>2547.524869226018</v>
          </cell>
        </row>
        <row r="380">
          <cell r="AB380">
            <v>660</v>
          </cell>
          <cell r="AC380">
            <v>94.92063492063494</v>
          </cell>
          <cell r="AD380">
            <v>1495184</v>
          </cell>
          <cell r="AE380">
            <v>0</v>
          </cell>
          <cell r="AF380">
            <v>1495184</v>
          </cell>
          <cell r="AG380">
            <v>84764</v>
          </cell>
          <cell r="AH380">
            <v>1579948</v>
          </cell>
          <cell r="AI380">
            <v>0</v>
          </cell>
          <cell r="AJ380">
            <v>0</v>
          </cell>
          <cell r="AK380">
            <v>0</v>
          </cell>
          <cell r="AL380">
            <v>1579948</v>
          </cell>
          <cell r="AP380">
            <v>0</v>
          </cell>
          <cell r="AS380">
            <v>0</v>
          </cell>
          <cell r="AT380">
            <v>0</v>
          </cell>
          <cell r="AW380">
            <v>0</v>
          </cell>
          <cell r="AX380">
            <v>144743</v>
          </cell>
          <cell r="AY380">
            <v>0</v>
          </cell>
          <cell r="AZ380">
            <v>0</v>
          </cell>
          <cell r="BA380">
            <v>0</v>
          </cell>
          <cell r="BC380">
            <v>660</v>
          </cell>
          <cell r="BD380">
            <v>776</v>
          </cell>
          <cell r="BE380" t="str">
            <v>NAUSET</v>
          </cell>
          <cell r="BF380">
            <v>1495184</v>
          </cell>
          <cell r="BG380">
            <v>1350441</v>
          </cell>
          <cell r="BH380">
            <v>144743</v>
          </cell>
          <cell r="BI380">
            <v>16441.5</v>
          </cell>
          <cell r="BJ380">
            <v>50111.75</v>
          </cell>
          <cell r="BK380">
            <v>0</v>
          </cell>
          <cell r="BL380">
            <v>211296.25</v>
          </cell>
          <cell r="BM380">
            <v>184075.3874153024</v>
          </cell>
        </row>
        <row r="381">
          <cell r="AB381">
            <v>662</v>
          </cell>
          <cell r="AP381">
            <v>0</v>
          </cell>
          <cell r="AS381">
            <v>0</v>
          </cell>
          <cell r="AT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C381">
            <v>662</v>
          </cell>
          <cell r="BD381">
            <v>788</v>
          </cell>
          <cell r="BE381" t="str">
            <v>FARMINGTON RIVER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</row>
        <row r="382">
          <cell r="AB382">
            <v>665</v>
          </cell>
          <cell r="AC382">
            <v>4.263804746704883</v>
          </cell>
          <cell r="AD382">
            <v>43816</v>
          </cell>
          <cell r="AE382">
            <v>0</v>
          </cell>
          <cell r="AF382">
            <v>43816</v>
          </cell>
          <cell r="AG382">
            <v>3803</v>
          </cell>
          <cell r="AH382">
            <v>47619</v>
          </cell>
          <cell r="AI382">
            <v>0</v>
          </cell>
          <cell r="AJ382">
            <v>0</v>
          </cell>
          <cell r="AK382">
            <v>0</v>
          </cell>
          <cell r="AL382">
            <v>47619</v>
          </cell>
          <cell r="AP382">
            <v>0</v>
          </cell>
          <cell r="AS382">
            <v>0</v>
          </cell>
          <cell r="AT382">
            <v>0</v>
          </cell>
          <cell r="AW382">
            <v>0</v>
          </cell>
          <cell r="AX382">
            <v>756</v>
          </cell>
          <cell r="AY382">
            <v>0</v>
          </cell>
          <cell r="AZ382">
            <v>0</v>
          </cell>
          <cell r="BA382">
            <v>0</v>
          </cell>
          <cell r="BC382">
            <v>665</v>
          </cell>
          <cell r="BD382">
            <v>718</v>
          </cell>
          <cell r="BE382" t="str">
            <v>FREETOWN LAKEVILLE</v>
          </cell>
          <cell r="BF382">
            <v>43816</v>
          </cell>
          <cell r="BG382">
            <v>43060</v>
          </cell>
          <cell r="BH382">
            <v>756</v>
          </cell>
          <cell r="BI382">
            <v>8761.75</v>
          </cell>
          <cell r="BJ382">
            <v>0</v>
          </cell>
          <cell r="BK382">
            <v>0</v>
          </cell>
          <cell r="BL382">
            <v>9517.75</v>
          </cell>
          <cell r="BM382">
            <v>8291.59778544103</v>
          </cell>
        </row>
        <row r="383">
          <cell r="AB383">
            <v>670</v>
          </cell>
          <cell r="AC383">
            <v>34.76268772094571</v>
          </cell>
          <cell r="AD383">
            <v>483573</v>
          </cell>
          <cell r="AE383">
            <v>0</v>
          </cell>
          <cell r="AF383">
            <v>483573</v>
          </cell>
          <cell r="AG383">
            <v>31042</v>
          </cell>
          <cell r="AH383">
            <v>514615</v>
          </cell>
          <cell r="AI383">
            <v>0</v>
          </cell>
          <cell r="AJ383">
            <v>0</v>
          </cell>
          <cell r="AK383">
            <v>0</v>
          </cell>
          <cell r="AL383">
            <v>514615</v>
          </cell>
          <cell r="AP383">
            <v>0</v>
          </cell>
          <cell r="AS383">
            <v>0</v>
          </cell>
          <cell r="AT383">
            <v>0</v>
          </cell>
          <cell r="AW383">
            <v>0</v>
          </cell>
          <cell r="AX383">
            <v>38884</v>
          </cell>
          <cell r="AY383">
            <v>0</v>
          </cell>
          <cell r="AZ383">
            <v>0</v>
          </cell>
          <cell r="BA383">
            <v>0</v>
          </cell>
          <cell r="BC383">
            <v>670</v>
          </cell>
          <cell r="BD383">
            <v>720</v>
          </cell>
          <cell r="BE383" t="str">
            <v>FRONTIER</v>
          </cell>
          <cell r="BF383">
            <v>483573</v>
          </cell>
          <cell r="BG383">
            <v>444689</v>
          </cell>
          <cell r="BH383">
            <v>38884</v>
          </cell>
          <cell r="BI383">
            <v>0</v>
          </cell>
          <cell r="BJ383">
            <v>17610.25</v>
          </cell>
          <cell r="BK383">
            <v>0</v>
          </cell>
          <cell r="BL383">
            <v>56494.25</v>
          </cell>
          <cell r="BM383">
            <v>49216.21162461211</v>
          </cell>
        </row>
        <row r="384">
          <cell r="AB384">
            <v>672</v>
          </cell>
          <cell r="AC384">
            <v>9.168838754426313</v>
          </cell>
          <cell r="AD384">
            <v>104684</v>
          </cell>
          <cell r="AE384">
            <v>0</v>
          </cell>
          <cell r="AF384">
            <v>104684</v>
          </cell>
          <cell r="AG384">
            <v>8185</v>
          </cell>
          <cell r="AH384">
            <v>112869</v>
          </cell>
          <cell r="AI384">
            <v>0</v>
          </cell>
          <cell r="AJ384">
            <v>0</v>
          </cell>
          <cell r="AK384">
            <v>0</v>
          </cell>
          <cell r="AL384">
            <v>112869</v>
          </cell>
          <cell r="AP384">
            <v>0</v>
          </cell>
          <cell r="AS384">
            <v>0</v>
          </cell>
          <cell r="AT384">
            <v>0</v>
          </cell>
          <cell r="AW384">
            <v>0</v>
          </cell>
          <cell r="AX384">
            <v>9124</v>
          </cell>
          <cell r="AY384">
            <v>0</v>
          </cell>
          <cell r="AZ384">
            <v>0</v>
          </cell>
          <cell r="BA384">
            <v>0</v>
          </cell>
          <cell r="BC384">
            <v>672</v>
          </cell>
          <cell r="BD384">
            <v>721</v>
          </cell>
          <cell r="BE384" t="str">
            <v>GATEWAY</v>
          </cell>
          <cell r="BF384">
            <v>104684</v>
          </cell>
          <cell r="BG384">
            <v>95560</v>
          </cell>
          <cell r="BH384">
            <v>9124</v>
          </cell>
          <cell r="BI384">
            <v>9380.75</v>
          </cell>
          <cell r="BJ384">
            <v>0</v>
          </cell>
          <cell r="BK384">
            <v>0</v>
          </cell>
          <cell r="BL384">
            <v>18504.75</v>
          </cell>
          <cell r="BM384">
            <v>16120.821004979109</v>
          </cell>
        </row>
        <row r="385">
          <cell r="AB385">
            <v>673</v>
          </cell>
          <cell r="AC385">
            <v>55.26514124041759</v>
          </cell>
          <cell r="AD385">
            <v>594244</v>
          </cell>
          <cell r="AE385">
            <v>0</v>
          </cell>
          <cell r="AF385">
            <v>594244</v>
          </cell>
          <cell r="AG385">
            <v>49352</v>
          </cell>
          <cell r="AH385">
            <v>643596</v>
          </cell>
          <cell r="AI385">
            <v>0</v>
          </cell>
          <cell r="AJ385">
            <v>0</v>
          </cell>
          <cell r="AK385">
            <v>0</v>
          </cell>
          <cell r="AL385">
            <v>643596</v>
          </cell>
          <cell r="AP385">
            <v>0</v>
          </cell>
          <cell r="AS385">
            <v>0</v>
          </cell>
          <cell r="AT385">
            <v>0</v>
          </cell>
          <cell r="AW385">
            <v>0</v>
          </cell>
          <cell r="AX385">
            <v>16234</v>
          </cell>
          <cell r="AY385">
            <v>0</v>
          </cell>
          <cell r="AZ385">
            <v>0</v>
          </cell>
          <cell r="BA385">
            <v>0</v>
          </cell>
          <cell r="BC385">
            <v>673</v>
          </cell>
          <cell r="BD385">
            <v>772</v>
          </cell>
          <cell r="BE385" t="str">
            <v>GROTON DUNSTABLE</v>
          </cell>
          <cell r="BF385">
            <v>594244</v>
          </cell>
          <cell r="BG385">
            <v>578010</v>
          </cell>
          <cell r="BH385">
            <v>16234</v>
          </cell>
          <cell r="BI385">
            <v>0</v>
          </cell>
          <cell r="BJ385">
            <v>13213.75</v>
          </cell>
          <cell r="BK385">
            <v>0</v>
          </cell>
          <cell r="BL385">
            <v>29447.75</v>
          </cell>
          <cell r="BM385">
            <v>25654.056755664005</v>
          </cell>
        </row>
        <row r="386">
          <cell r="AB386">
            <v>674</v>
          </cell>
          <cell r="AC386">
            <v>40.97492022437674</v>
          </cell>
          <cell r="AD386">
            <v>503319</v>
          </cell>
          <cell r="AE386">
            <v>0</v>
          </cell>
          <cell r="AF386">
            <v>503319</v>
          </cell>
          <cell r="AG386">
            <v>36591</v>
          </cell>
          <cell r="AH386">
            <v>539910</v>
          </cell>
          <cell r="AI386">
            <v>0</v>
          </cell>
          <cell r="AJ386">
            <v>0</v>
          </cell>
          <cell r="AK386">
            <v>0</v>
          </cell>
          <cell r="AL386">
            <v>539910</v>
          </cell>
          <cell r="AP386">
            <v>0</v>
          </cell>
          <cell r="AS386">
            <v>0</v>
          </cell>
          <cell r="AT386">
            <v>0</v>
          </cell>
          <cell r="AW386">
            <v>0</v>
          </cell>
          <cell r="AX386">
            <v>66822</v>
          </cell>
          <cell r="AY386">
            <v>0</v>
          </cell>
          <cell r="AZ386">
            <v>0</v>
          </cell>
          <cell r="BA386">
            <v>0</v>
          </cell>
          <cell r="BC386">
            <v>674</v>
          </cell>
          <cell r="BD386">
            <v>764</v>
          </cell>
          <cell r="BE386" t="str">
            <v>GILL MONTAGUE</v>
          </cell>
          <cell r="BF386">
            <v>503319</v>
          </cell>
          <cell r="BG386">
            <v>436497</v>
          </cell>
          <cell r="BH386">
            <v>66822</v>
          </cell>
          <cell r="BI386">
            <v>13347.75</v>
          </cell>
          <cell r="BJ386">
            <v>8225</v>
          </cell>
          <cell r="BK386">
            <v>0</v>
          </cell>
          <cell r="BL386">
            <v>88394.75</v>
          </cell>
          <cell r="BM386">
            <v>77007.03562760247</v>
          </cell>
        </row>
        <row r="387">
          <cell r="AB387">
            <v>675</v>
          </cell>
          <cell r="AP387">
            <v>0</v>
          </cell>
          <cell r="AS387">
            <v>0</v>
          </cell>
          <cell r="AT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C387">
            <v>675</v>
          </cell>
          <cell r="BD387">
            <v>724</v>
          </cell>
          <cell r="BE387" t="str">
            <v>HAMILTON WENHAM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</row>
        <row r="388">
          <cell r="AB388">
            <v>680</v>
          </cell>
          <cell r="AC388">
            <v>2.8632267781557554</v>
          </cell>
          <cell r="AD388">
            <v>34854</v>
          </cell>
          <cell r="AE388">
            <v>0</v>
          </cell>
          <cell r="AF388">
            <v>34854</v>
          </cell>
          <cell r="AG388">
            <v>2556</v>
          </cell>
          <cell r="AH388">
            <v>37410</v>
          </cell>
          <cell r="AI388">
            <v>0</v>
          </cell>
          <cell r="AJ388">
            <v>0</v>
          </cell>
          <cell r="AK388">
            <v>0</v>
          </cell>
          <cell r="AL388">
            <v>37410</v>
          </cell>
          <cell r="AP388">
            <v>0</v>
          </cell>
          <cell r="AS388">
            <v>0</v>
          </cell>
          <cell r="AT388">
            <v>0</v>
          </cell>
          <cell r="AW388">
            <v>0</v>
          </cell>
          <cell r="AX388">
            <v>1754</v>
          </cell>
          <cell r="AY388">
            <v>0</v>
          </cell>
          <cell r="AZ388">
            <v>0</v>
          </cell>
          <cell r="BA388">
            <v>0</v>
          </cell>
          <cell r="BC388">
            <v>680</v>
          </cell>
          <cell r="BD388">
            <v>725</v>
          </cell>
          <cell r="BE388" t="str">
            <v>HAMPDEN WILBRAHAM</v>
          </cell>
          <cell r="BF388">
            <v>34854</v>
          </cell>
          <cell r="BG388">
            <v>33100</v>
          </cell>
          <cell r="BH388">
            <v>1754</v>
          </cell>
          <cell r="BI388">
            <v>1196.75</v>
          </cell>
          <cell r="BJ388">
            <v>0</v>
          </cell>
          <cell r="BK388">
            <v>0</v>
          </cell>
          <cell r="BL388">
            <v>2950.75</v>
          </cell>
          <cell r="BM388">
            <v>2570.6109285692646</v>
          </cell>
        </row>
        <row r="389">
          <cell r="AB389">
            <v>683</v>
          </cell>
          <cell r="AC389">
            <v>31.23493509009882</v>
          </cell>
          <cell r="AD389">
            <v>362627</v>
          </cell>
          <cell r="AE389">
            <v>0</v>
          </cell>
          <cell r="AF389">
            <v>362627</v>
          </cell>
          <cell r="AG389">
            <v>27894</v>
          </cell>
          <cell r="AH389">
            <v>390521</v>
          </cell>
          <cell r="AI389">
            <v>0</v>
          </cell>
          <cell r="AJ389">
            <v>0</v>
          </cell>
          <cell r="AK389">
            <v>0</v>
          </cell>
          <cell r="AL389">
            <v>390521</v>
          </cell>
          <cell r="AP389">
            <v>0</v>
          </cell>
          <cell r="AS389">
            <v>0</v>
          </cell>
          <cell r="AT389">
            <v>0</v>
          </cell>
          <cell r="AW389">
            <v>0</v>
          </cell>
          <cell r="AX389">
            <v>16616</v>
          </cell>
          <cell r="AY389">
            <v>0</v>
          </cell>
          <cell r="AZ389">
            <v>0</v>
          </cell>
          <cell r="BA389">
            <v>0</v>
          </cell>
          <cell r="BC389">
            <v>683</v>
          </cell>
          <cell r="BD389">
            <v>726</v>
          </cell>
          <cell r="BE389" t="str">
            <v>HAMPSHIRE</v>
          </cell>
          <cell r="BF389">
            <v>362627</v>
          </cell>
          <cell r="BG389">
            <v>346011</v>
          </cell>
          <cell r="BH389">
            <v>16616</v>
          </cell>
          <cell r="BI389">
            <v>0</v>
          </cell>
          <cell r="BJ389">
            <v>9111</v>
          </cell>
          <cell r="BK389">
            <v>0</v>
          </cell>
          <cell r="BL389">
            <v>25727</v>
          </cell>
          <cell r="BM389">
            <v>22412.64334806455</v>
          </cell>
        </row>
        <row r="390">
          <cell r="AB390">
            <v>685</v>
          </cell>
          <cell r="AC390">
            <v>1.2448132780082988</v>
          </cell>
          <cell r="AD390">
            <v>16008</v>
          </cell>
          <cell r="AE390">
            <v>0</v>
          </cell>
          <cell r="AF390">
            <v>16008</v>
          </cell>
          <cell r="AG390">
            <v>1112</v>
          </cell>
          <cell r="AH390">
            <v>17120</v>
          </cell>
          <cell r="AI390">
            <v>0</v>
          </cell>
          <cell r="AJ390">
            <v>0</v>
          </cell>
          <cell r="AK390">
            <v>0</v>
          </cell>
          <cell r="AL390">
            <v>17120</v>
          </cell>
          <cell r="AP390">
            <v>0</v>
          </cell>
          <cell r="AS390">
            <v>0</v>
          </cell>
          <cell r="AT390">
            <v>0</v>
          </cell>
          <cell r="AW390">
            <v>0</v>
          </cell>
          <cell r="AX390">
            <v>3313</v>
          </cell>
          <cell r="AY390">
            <v>0</v>
          </cell>
          <cell r="AZ390">
            <v>0</v>
          </cell>
          <cell r="BA390">
            <v>0</v>
          </cell>
          <cell r="BC390">
            <v>685</v>
          </cell>
          <cell r="BD390">
            <v>727</v>
          </cell>
          <cell r="BE390" t="str">
            <v>HAWLEMONT</v>
          </cell>
          <cell r="BF390">
            <v>16008</v>
          </cell>
          <cell r="BG390">
            <v>12695</v>
          </cell>
          <cell r="BH390">
            <v>3313</v>
          </cell>
          <cell r="BI390">
            <v>269</v>
          </cell>
          <cell r="BJ390">
            <v>127.75</v>
          </cell>
          <cell r="BK390">
            <v>0</v>
          </cell>
          <cell r="BL390">
            <v>3709.75</v>
          </cell>
          <cell r="BM390">
            <v>3231.8305150418805</v>
          </cell>
        </row>
        <row r="391">
          <cell r="AB391">
            <v>690</v>
          </cell>
          <cell r="AC391">
            <v>23.971501288092018</v>
          </cell>
          <cell r="AD391">
            <v>242046</v>
          </cell>
          <cell r="AE391">
            <v>0</v>
          </cell>
          <cell r="AF391">
            <v>242046</v>
          </cell>
          <cell r="AG391">
            <v>21407</v>
          </cell>
          <cell r="AH391">
            <v>263453</v>
          </cell>
          <cell r="AI391">
            <v>0</v>
          </cell>
          <cell r="AJ391">
            <v>0</v>
          </cell>
          <cell r="AK391">
            <v>0</v>
          </cell>
          <cell r="AL391">
            <v>263453</v>
          </cell>
          <cell r="AP391">
            <v>0</v>
          </cell>
          <cell r="AS391">
            <v>0</v>
          </cell>
          <cell r="AT391">
            <v>0</v>
          </cell>
          <cell r="AW391">
            <v>0</v>
          </cell>
          <cell r="AX391">
            <v>10424</v>
          </cell>
          <cell r="AY391">
            <v>0</v>
          </cell>
          <cell r="AZ391">
            <v>0</v>
          </cell>
          <cell r="BA391">
            <v>0</v>
          </cell>
          <cell r="BC391">
            <v>690</v>
          </cell>
          <cell r="BD391">
            <v>728</v>
          </cell>
          <cell r="BE391" t="str">
            <v>KING PHILIP</v>
          </cell>
          <cell r="BF391">
            <v>242046</v>
          </cell>
          <cell r="BG391">
            <v>231622</v>
          </cell>
          <cell r="BH391">
            <v>10424</v>
          </cell>
          <cell r="BI391">
            <v>0</v>
          </cell>
          <cell r="BJ391">
            <v>0</v>
          </cell>
          <cell r="BK391">
            <v>0</v>
          </cell>
          <cell r="BL391">
            <v>10424</v>
          </cell>
          <cell r="BM391">
            <v>9081.097456377536</v>
          </cell>
        </row>
        <row r="392">
          <cell r="AB392">
            <v>695</v>
          </cell>
          <cell r="AC392">
            <v>1.0031152647975077</v>
          </cell>
          <cell r="AD392">
            <v>13986</v>
          </cell>
          <cell r="AE392">
            <v>0</v>
          </cell>
          <cell r="AF392">
            <v>13986</v>
          </cell>
          <cell r="AG392">
            <v>897</v>
          </cell>
          <cell r="AH392">
            <v>14883</v>
          </cell>
          <cell r="AI392">
            <v>0</v>
          </cell>
          <cell r="AJ392">
            <v>0</v>
          </cell>
          <cell r="AK392">
            <v>0</v>
          </cell>
          <cell r="AL392">
            <v>14883</v>
          </cell>
          <cell r="AP392">
            <v>0</v>
          </cell>
          <cell r="AS392">
            <v>0</v>
          </cell>
          <cell r="AT392">
            <v>0</v>
          </cell>
          <cell r="AW392">
            <v>0</v>
          </cell>
          <cell r="AX392">
            <v>420</v>
          </cell>
          <cell r="AY392">
            <v>0</v>
          </cell>
          <cell r="AZ392">
            <v>0</v>
          </cell>
          <cell r="BA392">
            <v>0</v>
          </cell>
          <cell r="BC392">
            <v>695</v>
          </cell>
          <cell r="BD392">
            <v>729</v>
          </cell>
          <cell r="BE392" t="str">
            <v>LINCOLN SUDBURY</v>
          </cell>
          <cell r="BF392">
            <v>13986</v>
          </cell>
          <cell r="BG392">
            <v>13566</v>
          </cell>
          <cell r="BH392">
            <v>420</v>
          </cell>
          <cell r="BI392">
            <v>0</v>
          </cell>
          <cell r="BJ392">
            <v>1745.5</v>
          </cell>
          <cell r="BK392">
            <v>0</v>
          </cell>
          <cell r="BL392">
            <v>2165.5</v>
          </cell>
          <cell r="BM392">
            <v>1886.5230757660738</v>
          </cell>
        </row>
        <row r="393">
          <cell r="AB393">
            <v>698</v>
          </cell>
          <cell r="AC393">
            <v>2.627737226277372</v>
          </cell>
          <cell r="AD393">
            <v>32064</v>
          </cell>
          <cell r="AE393">
            <v>0</v>
          </cell>
          <cell r="AF393">
            <v>32064</v>
          </cell>
          <cell r="AG393">
            <v>2344</v>
          </cell>
          <cell r="AH393">
            <v>34408</v>
          </cell>
          <cell r="AI393">
            <v>0</v>
          </cell>
          <cell r="AJ393">
            <v>0</v>
          </cell>
          <cell r="AK393">
            <v>0</v>
          </cell>
          <cell r="AL393">
            <v>34408</v>
          </cell>
          <cell r="AP393">
            <v>0</v>
          </cell>
          <cell r="AS393">
            <v>0</v>
          </cell>
          <cell r="AT393">
            <v>0</v>
          </cell>
          <cell r="AW393">
            <v>0</v>
          </cell>
          <cell r="AX393">
            <v>5798</v>
          </cell>
          <cell r="AY393">
            <v>0</v>
          </cell>
          <cell r="AZ393">
            <v>0</v>
          </cell>
          <cell r="BA393">
            <v>0</v>
          </cell>
          <cell r="BC393">
            <v>698</v>
          </cell>
          <cell r="BD393">
            <v>698</v>
          </cell>
          <cell r="BE393" t="str">
            <v>MANCHESTER ESSEX</v>
          </cell>
          <cell r="BF393">
            <v>32064</v>
          </cell>
          <cell r="BG393">
            <v>26266</v>
          </cell>
          <cell r="BH393">
            <v>5798</v>
          </cell>
          <cell r="BI393">
            <v>6566.5</v>
          </cell>
          <cell r="BJ393">
            <v>0</v>
          </cell>
          <cell r="BK393">
            <v>0</v>
          </cell>
          <cell r="BL393">
            <v>12364.5</v>
          </cell>
          <cell r="BM393">
            <v>10771.606820738685</v>
          </cell>
        </row>
        <row r="394">
          <cell r="AB394">
            <v>700</v>
          </cell>
          <cell r="AC394">
            <v>38.57142857142858</v>
          </cell>
          <cell r="AD394">
            <v>780009</v>
          </cell>
          <cell r="AE394">
            <v>0</v>
          </cell>
          <cell r="AF394">
            <v>780009</v>
          </cell>
          <cell r="AG394">
            <v>34443</v>
          </cell>
          <cell r="AH394">
            <v>814452</v>
          </cell>
          <cell r="AI394">
            <v>0</v>
          </cell>
          <cell r="AJ394">
            <v>0</v>
          </cell>
          <cell r="AK394">
            <v>0</v>
          </cell>
          <cell r="AL394">
            <v>814452</v>
          </cell>
          <cell r="AP394">
            <v>0</v>
          </cell>
          <cell r="AS394">
            <v>0</v>
          </cell>
          <cell r="AT394">
            <v>0</v>
          </cell>
          <cell r="AW394">
            <v>0</v>
          </cell>
          <cell r="AX394">
            <v>47979</v>
          </cell>
          <cell r="AY394">
            <v>0</v>
          </cell>
          <cell r="AZ394">
            <v>0</v>
          </cell>
          <cell r="BA394">
            <v>0</v>
          </cell>
          <cell r="BC394">
            <v>700</v>
          </cell>
          <cell r="BD394">
            <v>731</v>
          </cell>
          <cell r="BE394" t="str">
            <v>MARTHAS VINEYARD</v>
          </cell>
          <cell r="BF394">
            <v>780009</v>
          </cell>
          <cell r="BG394">
            <v>732030</v>
          </cell>
          <cell r="BH394">
            <v>47979</v>
          </cell>
          <cell r="BI394">
            <v>0</v>
          </cell>
          <cell r="BJ394">
            <v>9032.25</v>
          </cell>
          <cell r="BK394">
            <v>0</v>
          </cell>
          <cell r="BL394">
            <v>57011.25</v>
          </cell>
          <cell r="BM394">
            <v>49666.607574818096</v>
          </cell>
        </row>
        <row r="395">
          <cell r="AB395">
            <v>705</v>
          </cell>
          <cell r="AP395">
            <v>0</v>
          </cell>
          <cell r="AS395">
            <v>0</v>
          </cell>
          <cell r="AT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C395">
            <v>705</v>
          </cell>
          <cell r="BD395">
            <v>732</v>
          </cell>
          <cell r="BE395" t="str">
            <v>MASCONOMET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</row>
        <row r="396">
          <cell r="AB396">
            <v>710</v>
          </cell>
          <cell r="AC396">
            <v>24.52376981783229</v>
          </cell>
          <cell r="AD396">
            <v>235323</v>
          </cell>
          <cell r="AE396">
            <v>0</v>
          </cell>
          <cell r="AF396">
            <v>235323</v>
          </cell>
          <cell r="AG396">
            <v>21902</v>
          </cell>
          <cell r="AH396">
            <v>257225</v>
          </cell>
          <cell r="AI396">
            <v>0</v>
          </cell>
          <cell r="AJ396">
            <v>0</v>
          </cell>
          <cell r="AK396">
            <v>0</v>
          </cell>
          <cell r="AL396">
            <v>257225</v>
          </cell>
          <cell r="AP396">
            <v>0</v>
          </cell>
          <cell r="AS396">
            <v>0</v>
          </cell>
          <cell r="AT396">
            <v>0</v>
          </cell>
          <cell r="AW396">
            <v>0</v>
          </cell>
          <cell r="AX396">
            <v>16224</v>
          </cell>
          <cell r="AY396">
            <v>0</v>
          </cell>
          <cell r="AZ396">
            <v>0</v>
          </cell>
          <cell r="BA396">
            <v>0</v>
          </cell>
          <cell r="BC396">
            <v>710</v>
          </cell>
          <cell r="BD396">
            <v>733</v>
          </cell>
          <cell r="BE396" t="str">
            <v>MENDON UPTON</v>
          </cell>
          <cell r="BF396">
            <v>235323</v>
          </cell>
          <cell r="BG396">
            <v>219099</v>
          </cell>
          <cell r="BH396">
            <v>16224</v>
          </cell>
          <cell r="BI396">
            <v>12457.5</v>
          </cell>
          <cell r="BJ396">
            <v>11148.5</v>
          </cell>
          <cell r="BK396">
            <v>0</v>
          </cell>
          <cell r="BL396">
            <v>39830</v>
          </cell>
          <cell r="BM396">
            <v>34698.78277892529</v>
          </cell>
        </row>
        <row r="397">
          <cell r="AB397">
            <v>712</v>
          </cell>
          <cell r="AC397">
            <v>54.71428571428572</v>
          </cell>
          <cell r="AD397">
            <v>837304</v>
          </cell>
          <cell r="AE397">
            <v>0</v>
          </cell>
          <cell r="AF397">
            <v>837304</v>
          </cell>
          <cell r="AG397">
            <v>48861</v>
          </cell>
          <cell r="AH397">
            <v>886165</v>
          </cell>
          <cell r="AI397">
            <v>0</v>
          </cell>
          <cell r="AJ397">
            <v>0</v>
          </cell>
          <cell r="AK397">
            <v>0</v>
          </cell>
          <cell r="AL397">
            <v>886165</v>
          </cell>
          <cell r="AP397">
            <v>0</v>
          </cell>
          <cell r="AS397">
            <v>0</v>
          </cell>
          <cell r="AT397">
            <v>0</v>
          </cell>
          <cell r="AW397">
            <v>0</v>
          </cell>
          <cell r="AX397">
            <v>159131</v>
          </cell>
          <cell r="AY397">
            <v>0</v>
          </cell>
          <cell r="AZ397">
            <v>0</v>
          </cell>
          <cell r="BA397">
            <v>0</v>
          </cell>
          <cell r="BC397">
            <v>712</v>
          </cell>
          <cell r="BD397">
            <v>811</v>
          </cell>
          <cell r="BE397" t="str">
            <v>MONOMOY</v>
          </cell>
          <cell r="BF397">
            <v>837304</v>
          </cell>
          <cell r="BG397">
            <v>678173</v>
          </cell>
          <cell r="BH397">
            <v>159131</v>
          </cell>
          <cell r="BI397">
            <v>44534.75</v>
          </cell>
          <cell r="BJ397">
            <v>5894.5</v>
          </cell>
          <cell r="BK397">
            <v>0</v>
          </cell>
          <cell r="BL397">
            <v>209560.25</v>
          </cell>
          <cell r="BM397">
            <v>182563.03273530703</v>
          </cell>
        </row>
        <row r="398">
          <cell r="AB398">
            <v>715</v>
          </cell>
          <cell r="AC398">
            <v>16.73913043478261</v>
          </cell>
          <cell r="AD398">
            <v>291880</v>
          </cell>
          <cell r="AE398">
            <v>0</v>
          </cell>
          <cell r="AF398">
            <v>291880</v>
          </cell>
          <cell r="AG398">
            <v>14950</v>
          </cell>
          <cell r="AH398">
            <v>306830</v>
          </cell>
          <cell r="AI398">
            <v>0</v>
          </cell>
          <cell r="AJ398">
            <v>0</v>
          </cell>
          <cell r="AK398">
            <v>0</v>
          </cell>
          <cell r="AL398">
            <v>306830</v>
          </cell>
          <cell r="AP398">
            <v>0</v>
          </cell>
          <cell r="AS398">
            <v>0</v>
          </cell>
          <cell r="AT398">
            <v>0</v>
          </cell>
          <cell r="AW398">
            <v>0</v>
          </cell>
          <cell r="AX398">
            <v>77200</v>
          </cell>
          <cell r="AY398">
            <v>0</v>
          </cell>
          <cell r="AZ398">
            <v>0</v>
          </cell>
          <cell r="BA398">
            <v>0</v>
          </cell>
          <cell r="BC398">
            <v>715</v>
          </cell>
          <cell r="BD398">
            <v>736</v>
          </cell>
          <cell r="BE398" t="str">
            <v>MOUNT GREYLOCK</v>
          </cell>
          <cell r="BF398">
            <v>291880</v>
          </cell>
          <cell r="BG398">
            <v>214680</v>
          </cell>
          <cell r="BH398">
            <v>77200</v>
          </cell>
          <cell r="BI398">
            <v>0</v>
          </cell>
          <cell r="BJ398">
            <v>15512.75</v>
          </cell>
          <cell r="BK398">
            <v>0</v>
          </cell>
          <cell r="BL398">
            <v>92712.75</v>
          </cell>
          <cell r="BM398">
            <v>80768.75654247566</v>
          </cell>
        </row>
        <row r="399">
          <cell r="AB399">
            <v>717</v>
          </cell>
          <cell r="AC399">
            <v>45.505362393180235</v>
          </cell>
          <cell r="AD399">
            <v>575133</v>
          </cell>
          <cell r="AE399">
            <v>0</v>
          </cell>
          <cell r="AF399">
            <v>575133</v>
          </cell>
          <cell r="AG399">
            <v>40635</v>
          </cell>
          <cell r="AH399">
            <v>615768</v>
          </cell>
          <cell r="AI399">
            <v>0</v>
          </cell>
          <cell r="AJ399">
            <v>0</v>
          </cell>
          <cell r="AK399">
            <v>0</v>
          </cell>
          <cell r="AL399">
            <v>615768</v>
          </cell>
          <cell r="AP399">
            <v>0</v>
          </cell>
          <cell r="AS399">
            <v>0</v>
          </cell>
          <cell r="AT399">
            <v>0</v>
          </cell>
          <cell r="AW399">
            <v>0</v>
          </cell>
          <cell r="AX399">
            <v>11638</v>
          </cell>
          <cell r="AY399">
            <v>0</v>
          </cell>
          <cell r="AZ399">
            <v>0</v>
          </cell>
          <cell r="BA399">
            <v>0</v>
          </cell>
          <cell r="BC399">
            <v>717</v>
          </cell>
          <cell r="BD399">
            <v>734</v>
          </cell>
          <cell r="BE399" t="str">
            <v>MOHAWK TRAIL</v>
          </cell>
          <cell r="BF399">
            <v>575133</v>
          </cell>
          <cell r="BG399">
            <v>563495</v>
          </cell>
          <cell r="BH399">
            <v>11638</v>
          </cell>
          <cell r="BI399">
            <v>15309.25</v>
          </cell>
          <cell r="BJ399">
            <v>15939.75</v>
          </cell>
          <cell r="BK399">
            <v>0</v>
          </cell>
          <cell r="BL399">
            <v>42887</v>
          </cell>
          <cell r="BM399">
            <v>37361.95573788022</v>
          </cell>
        </row>
        <row r="400">
          <cell r="AB400">
            <v>720</v>
          </cell>
          <cell r="AC400">
            <v>11.354426299957026</v>
          </cell>
          <cell r="AD400">
            <v>121596</v>
          </cell>
          <cell r="AE400">
            <v>0</v>
          </cell>
          <cell r="AF400">
            <v>121596</v>
          </cell>
          <cell r="AG400">
            <v>10140</v>
          </cell>
          <cell r="AH400">
            <v>131736</v>
          </cell>
          <cell r="AI400">
            <v>0</v>
          </cell>
          <cell r="AJ400">
            <v>0</v>
          </cell>
          <cell r="AK400">
            <v>0</v>
          </cell>
          <cell r="AL400">
            <v>131736</v>
          </cell>
          <cell r="AP400">
            <v>0</v>
          </cell>
          <cell r="AS400">
            <v>0</v>
          </cell>
          <cell r="AT400">
            <v>0</v>
          </cell>
          <cell r="AW400">
            <v>0</v>
          </cell>
          <cell r="AX400">
            <v>1982</v>
          </cell>
          <cell r="AY400">
            <v>0</v>
          </cell>
          <cell r="AZ400">
            <v>0</v>
          </cell>
          <cell r="BA400">
            <v>0</v>
          </cell>
          <cell r="BC400">
            <v>720</v>
          </cell>
          <cell r="BD400">
            <v>737</v>
          </cell>
          <cell r="BE400" t="str">
            <v>NARRAGANSETT</v>
          </cell>
          <cell r="BF400">
            <v>121596</v>
          </cell>
          <cell r="BG400">
            <v>119614</v>
          </cell>
          <cell r="BH400">
            <v>1982</v>
          </cell>
          <cell r="BI400">
            <v>7221</v>
          </cell>
          <cell r="BJ400">
            <v>0</v>
          </cell>
          <cell r="BK400">
            <v>0</v>
          </cell>
          <cell r="BL400">
            <v>9203</v>
          </cell>
          <cell r="BM400">
            <v>8017.396382486806</v>
          </cell>
        </row>
        <row r="401">
          <cell r="AB401">
            <v>725</v>
          </cell>
          <cell r="AC401">
            <v>37.283995652329075</v>
          </cell>
          <cell r="AD401">
            <v>499763</v>
          </cell>
          <cell r="AE401">
            <v>0</v>
          </cell>
          <cell r="AF401">
            <v>499763</v>
          </cell>
          <cell r="AG401">
            <v>33297</v>
          </cell>
          <cell r="AH401">
            <v>533060</v>
          </cell>
          <cell r="AI401">
            <v>0</v>
          </cell>
          <cell r="AJ401">
            <v>0</v>
          </cell>
          <cell r="AK401">
            <v>0</v>
          </cell>
          <cell r="AL401">
            <v>533060</v>
          </cell>
          <cell r="AP401">
            <v>0</v>
          </cell>
          <cell r="AS401">
            <v>0</v>
          </cell>
          <cell r="AT401">
            <v>0</v>
          </cell>
          <cell r="AW401">
            <v>0</v>
          </cell>
          <cell r="AX401">
            <v>45320</v>
          </cell>
          <cell r="AY401">
            <v>0</v>
          </cell>
          <cell r="AZ401">
            <v>0</v>
          </cell>
          <cell r="BA401">
            <v>0</v>
          </cell>
          <cell r="BC401">
            <v>725</v>
          </cell>
          <cell r="BD401">
            <v>738</v>
          </cell>
          <cell r="BE401" t="str">
            <v>NASHOBA</v>
          </cell>
          <cell r="BF401">
            <v>499763</v>
          </cell>
          <cell r="BG401">
            <v>454443</v>
          </cell>
          <cell r="BH401">
            <v>45320</v>
          </cell>
          <cell r="BI401">
            <v>2564.75</v>
          </cell>
          <cell r="BJ401">
            <v>19560.5</v>
          </cell>
          <cell r="BK401">
            <v>0</v>
          </cell>
          <cell r="BL401">
            <v>67445.25</v>
          </cell>
          <cell r="BM401">
            <v>58756.41675170251</v>
          </cell>
        </row>
        <row r="402">
          <cell r="AB402">
            <v>728</v>
          </cell>
          <cell r="AP402">
            <v>0</v>
          </cell>
          <cell r="AS402">
            <v>0</v>
          </cell>
          <cell r="AT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C402">
            <v>728</v>
          </cell>
          <cell r="BD402">
            <v>787</v>
          </cell>
          <cell r="BE402" t="str">
            <v>NEW SALEM WENDELL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</row>
        <row r="403">
          <cell r="AB403">
            <v>730</v>
          </cell>
          <cell r="AC403">
            <v>16.049844236760123</v>
          </cell>
          <cell r="AD403">
            <v>190272</v>
          </cell>
          <cell r="AE403">
            <v>0</v>
          </cell>
          <cell r="AF403">
            <v>190272</v>
          </cell>
          <cell r="AG403">
            <v>14334</v>
          </cell>
          <cell r="AH403">
            <v>204606</v>
          </cell>
          <cell r="AI403">
            <v>0</v>
          </cell>
          <cell r="AJ403">
            <v>0</v>
          </cell>
          <cell r="AK403">
            <v>0</v>
          </cell>
          <cell r="AL403">
            <v>204606</v>
          </cell>
          <cell r="AP403">
            <v>0</v>
          </cell>
          <cell r="AS403">
            <v>0</v>
          </cell>
          <cell r="AT403">
            <v>0</v>
          </cell>
          <cell r="AW403">
            <v>0</v>
          </cell>
          <cell r="AX403">
            <v>8928</v>
          </cell>
          <cell r="AY403">
            <v>0</v>
          </cell>
          <cell r="AZ403">
            <v>0</v>
          </cell>
          <cell r="BA403">
            <v>0</v>
          </cell>
          <cell r="BC403">
            <v>730</v>
          </cell>
          <cell r="BD403">
            <v>741</v>
          </cell>
          <cell r="BE403" t="str">
            <v>NORTHBORO SOUTHBORO</v>
          </cell>
          <cell r="BF403">
            <v>190272</v>
          </cell>
          <cell r="BG403">
            <v>181344</v>
          </cell>
          <cell r="BH403">
            <v>8928</v>
          </cell>
          <cell r="BI403">
            <v>8612.25</v>
          </cell>
          <cell r="BJ403">
            <v>865.75</v>
          </cell>
          <cell r="BK403">
            <v>0</v>
          </cell>
          <cell r="BL403">
            <v>18406</v>
          </cell>
          <cell r="BM403">
            <v>16034.792764973612</v>
          </cell>
        </row>
        <row r="404">
          <cell r="AB404">
            <v>735</v>
          </cell>
          <cell r="AC404">
            <v>79.81313220508696</v>
          </cell>
          <cell r="AD404">
            <v>809972</v>
          </cell>
          <cell r="AE404">
            <v>0</v>
          </cell>
          <cell r="AF404">
            <v>809972</v>
          </cell>
          <cell r="AG404">
            <v>71275</v>
          </cell>
          <cell r="AH404">
            <v>881247</v>
          </cell>
          <cell r="AI404">
            <v>0</v>
          </cell>
          <cell r="AJ404">
            <v>0</v>
          </cell>
          <cell r="AK404">
            <v>0</v>
          </cell>
          <cell r="AL404">
            <v>881247</v>
          </cell>
          <cell r="AP404">
            <v>0</v>
          </cell>
          <cell r="AS404">
            <v>0</v>
          </cell>
          <cell r="AT404">
            <v>0</v>
          </cell>
          <cell r="AW404">
            <v>0</v>
          </cell>
          <cell r="AX404">
            <v>55443</v>
          </cell>
          <cell r="AY404">
            <v>0</v>
          </cell>
          <cell r="AZ404">
            <v>0</v>
          </cell>
          <cell r="BA404">
            <v>0</v>
          </cell>
          <cell r="BC404">
            <v>735</v>
          </cell>
          <cell r="BD404">
            <v>740</v>
          </cell>
          <cell r="BE404" t="str">
            <v>NORTH MIDDLESEX</v>
          </cell>
          <cell r="BF404">
            <v>809972</v>
          </cell>
          <cell r="BG404">
            <v>754529</v>
          </cell>
          <cell r="BH404">
            <v>55443</v>
          </cell>
          <cell r="BI404">
            <v>7969.25</v>
          </cell>
          <cell r="BJ404">
            <v>16369.5</v>
          </cell>
          <cell r="BK404">
            <v>0</v>
          </cell>
          <cell r="BL404">
            <v>79781.75</v>
          </cell>
          <cell r="BM404">
            <v>69503.63075502192</v>
          </cell>
        </row>
        <row r="405">
          <cell r="AB405">
            <v>740</v>
          </cell>
          <cell r="AP405">
            <v>0</v>
          </cell>
          <cell r="AS405">
            <v>0</v>
          </cell>
          <cell r="AT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C405">
            <v>740</v>
          </cell>
          <cell r="BD405">
            <v>745</v>
          </cell>
          <cell r="BE405" t="str">
            <v>OLD ROCHESTER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</row>
        <row r="406">
          <cell r="AB406">
            <v>745</v>
          </cell>
          <cell r="AC406">
            <v>25.000000000000004</v>
          </cell>
          <cell r="AD406">
            <v>240822</v>
          </cell>
          <cell r="AE406">
            <v>0</v>
          </cell>
          <cell r="AF406">
            <v>240822</v>
          </cell>
          <cell r="AG406">
            <v>22329</v>
          </cell>
          <cell r="AH406">
            <v>263151</v>
          </cell>
          <cell r="AI406">
            <v>0</v>
          </cell>
          <cell r="AJ406">
            <v>0</v>
          </cell>
          <cell r="AK406">
            <v>0</v>
          </cell>
          <cell r="AL406">
            <v>263151</v>
          </cell>
          <cell r="AP406">
            <v>0</v>
          </cell>
          <cell r="AS406">
            <v>0</v>
          </cell>
          <cell r="AT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C406">
            <v>745</v>
          </cell>
          <cell r="BD406">
            <v>746</v>
          </cell>
          <cell r="BE406" t="str">
            <v>PENTUCKET</v>
          </cell>
          <cell r="BF406">
            <v>240822</v>
          </cell>
          <cell r="BG406">
            <v>249687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</row>
        <row r="407">
          <cell r="AB407">
            <v>750</v>
          </cell>
          <cell r="AC407">
            <v>10.192307692307692</v>
          </cell>
          <cell r="AD407">
            <v>150528</v>
          </cell>
          <cell r="AE407">
            <v>0</v>
          </cell>
          <cell r="AF407">
            <v>150528</v>
          </cell>
          <cell r="AG407">
            <v>9102</v>
          </cell>
          <cell r="AH407">
            <v>159630</v>
          </cell>
          <cell r="AI407">
            <v>0</v>
          </cell>
          <cell r="AJ407">
            <v>0</v>
          </cell>
          <cell r="AK407">
            <v>0</v>
          </cell>
          <cell r="AL407">
            <v>159630</v>
          </cell>
          <cell r="AP407">
            <v>0</v>
          </cell>
          <cell r="AS407">
            <v>0</v>
          </cell>
          <cell r="AT407">
            <v>0</v>
          </cell>
          <cell r="AW407">
            <v>0</v>
          </cell>
          <cell r="AX407">
            <v>13288</v>
          </cell>
          <cell r="AY407">
            <v>0</v>
          </cell>
          <cell r="AZ407">
            <v>0</v>
          </cell>
          <cell r="BA407">
            <v>0</v>
          </cell>
          <cell r="BC407">
            <v>750</v>
          </cell>
          <cell r="BD407">
            <v>747</v>
          </cell>
          <cell r="BE407" t="str">
            <v>PIONEER</v>
          </cell>
          <cell r="BF407">
            <v>150528</v>
          </cell>
          <cell r="BG407">
            <v>137240</v>
          </cell>
          <cell r="BH407">
            <v>13288</v>
          </cell>
          <cell r="BI407">
            <v>0</v>
          </cell>
          <cell r="BJ407">
            <v>0</v>
          </cell>
          <cell r="BK407">
            <v>0</v>
          </cell>
          <cell r="BL407">
            <v>13288</v>
          </cell>
          <cell r="BM407">
            <v>11576.13420954957</v>
          </cell>
        </row>
        <row r="408">
          <cell r="AB408">
            <v>753</v>
          </cell>
          <cell r="AC408">
            <v>11.21101385395993</v>
          </cell>
          <cell r="AD408">
            <v>113969</v>
          </cell>
          <cell r="AE408">
            <v>0</v>
          </cell>
          <cell r="AF408">
            <v>113969</v>
          </cell>
          <cell r="AG408">
            <v>10017</v>
          </cell>
          <cell r="AH408">
            <v>123986</v>
          </cell>
          <cell r="AI408">
            <v>0</v>
          </cell>
          <cell r="AJ408">
            <v>0</v>
          </cell>
          <cell r="AK408">
            <v>0</v>
          </cell>
          <cell r="AL408">
            <v>123986</v>
          </cell>
          <cell r="AP408">
            <v>0</v>
          </cell>
          <cell r="AS408">
            <v>0</v>
          </cell>
          <cell r="AT408">
            <v>0</v>
          </cell>
          <cell r="AW408">
            <v>0</v>
          </cell>
          <cell r="AX408">
            <v>1163</v>
          </cell>
          <cell r="AY408">
            <v>0</v>
          </cell>
          <cell r="AZ408">
            <v>0</v>
          </cell>
          <cell r="BA408">
            <v>0</v>
          </cell>
          <cell r="BC408">
            <v>753</v>
          </cell>
          <cell r="BD408">
            <v>749</v>
          </cell>
          <cell r="BE408" t="str">
            <v>QUABBIN</v>
          </cell>
          <cell r="BF408">
            <v>113969</v>
          </cell>
          <cell r="BG408">
            <v>112806</v>
          </cell>
          <cell r="BH408">
            <v>1163</v>
          </cell>
          <cell r="BI408">
            <v>719.75</v>
          </cell>
          <cell r="BJ408">
            <v>0</v>
          </cell>
          <cell r="BK408">
            <v>0</v>
          </cell>
          <cell r="BL408">
            <v>1882.75</v>
          </cell>
          <cell r="BM408">
            <v>1640.1991784338838</v>
          </cell>
        </row>
        <row r="409">
          <cell r="AB409">
            <v>755</v>
          </cell>
          <cell r="AC409">
            <v>19.338206401903403</v>
          </cell>
          <cell r="AD409">
            <v>210695</v>
          </cell>
          <cell r="AE409">
            <v>0</v>
          </cell>
          <cell r="AF409">
            <v>210695</v>
          </cell>
          <cell r="AG409">
            <v>17270</v>
          </cell>
          <cell r="AH409">
            <v>227965</v>
          </cell>
          <cell r="AI409">
            <v>0</v>
          </cell>
          <cell r="AJ409">
            <v>0</v>
          </cell>
          <cell r="AK409">
            <v>0</v>
          </cell>
          <cell r="AL409">
            <v>227965</v>
          </cell>
          <cell r="AP409">
            <v>0</v>
          </cell>
          <cell r="AS409">
            <v>0</v>
          </cell>
          <cell r="AT409">
            <v>0</v>
          </cell>
          <cell r="AW409">
            <v>0</v>
          </cell>
          <cell r="AX409">
            <v>3552</v>
          </cell>
          <cell r="AY409">
            <v>0</v>
          </cell>
          <cell r="AZ409">
            <v>0</v>
          </cell>
          <cell r="BA409">
            <v>0</v>
          </cell>
          <cell r="BC409">
            <v>755</v>
          </cell>
          <cell r="BD409">
            <v>730</v>
          </cell>
          <cell r="BE409" t="str">
            <v>RALPH C MAHAR</v>
          </cell>
          <cell r="BF409">
            <v>210695</v>
          </cell>
          <cell r="BG409">
            <v>207143</v>
          </cell>
          <cell r="BH409">
            <v>3552</v>
          </cell>
          <cell r="BI409">
            <v>2818.5</v>
          </cell>
          <cell r="BJ409">
            <v>5450.75</v>
          </cell>
          <cell r="BK409">
            <v>0</v>
          </cell>
          <cell r="BL409">
            <v>11821.25</v>
          </cell>
          <cell r="BM409">
            <v>10298.342604202126</v>
          </cell>
        </row>
        <row r="410">
          <cell r="AB410">
            <v>760</v>
          </cell>
          <cell r="AC410">
            <v>20.744588744588743</v>
          </cell>
          <cell r="AD410">
            <v>201748</v>
          </cell>
          <cell r="AE410">
            <v>0</v>
          </cell>
          <cell r="AF410">
            <v>201748</v>
          </cell>
          <cell r="AG410">
            <v>18527</v>
          </cell>
          <cell r="AH410">
            <v>220275</v>
          </cell>
          <cell r="AI410">
            <v>0</v>
          </cell>
          <cell r="AJ410">
            <v>0</v>
          </cell>
          <cell r="AK410">
            <v>0</v>
          </cell>
          <cell r="AL410">
            <v>220275</v>
          </cell>
          <cell r="AP410">
            <v>0</v>
          </cell>
          <cell r="AS410">
            <v>0</v>
          </cell>
          <cell r="AT410">
            <v>0</v>
          </cell>
          <cell r="AW410">
            <v>0</v>
          </cell>
          <cell r="AX410">
            <v>32149</v>
          </cell>
          <cell r="AY410">
            <v>0</v>
          </cell>
          <cell r="AZ410">
            <v>0</v>
          </cell>
          <cell r="BA410">
            <v>0</v>
          </cell>
          <cell r="BC410">
            <v>760</v>
          </cell>
          <cell r="BD410">
            <v>752</v>
          </cell>
          <cell r="BE410" t="str">
            <v>SILVER LAKE</v>
          </cell>
          <cell r="BF410">
            <v>201748</v>
          </cell>
          <cell r="BG410">
            <v>169599</v>
          </cell>
          <cell r="BH410">
            <v>32149</v>
          </cell>
          <cell r="BI410">
            <v>8953.5</v>
          </cell>
          <cell r="BJ410">
            <v>0</v>
          </cell>
          <cell r="BK410">
            <v>0</v>
          </cell>
          <cell r="BL410">
            <v>41102.5</v>
          </cell>
          <cell r="BM410">
            <v>35807.34921342648</v>
          </cell>
        </row>
        <row r="411">
          <cell r="AB411">
            <v>763</v>
          </cell>
          <cell r="AP411">
            <v>0</v>
          </cell>
          <cell r="AS411">
            <v>0</v>
          </cell>
          <cell r="AT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C411">
            <v>763</v>
          </cell>
          <cell r="BD411">
            <v>790</v>
          </cell>
          <cell r="BE411" t="str">
            <v>SOMERSET BERKLEY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</row>
        <row r="412">
          <cell r="AB412">
            <v>765</v>
          </cell>
          <cell r="AP412">
            <v>0</v>
          </cell>
          <cell r="AS412">
            <v>0</v>
          </cell>
          <cell r="AT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C412">
            <v>765</v>
          </cell>
          <cell r="BD412">
            <v>755</v>
          </cell>
          <cell r="BE412" t="str">
            <v>SOUTHERN BERKSHIRE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</row>
        <row r="413">
          <cell r="AB413">
            <v>766</v>
          </cell>
          <cell r="AP413">
            <v>0</v>
          </cell>
          <cell r="AS413">
            <v>0</v>
          </cell>
          <cell r="AT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C413">
            <v>766</v>
          </cell>
          <cell r="BD413">
            <v>766</v>
          </cell>
          <cell r="BE413" t="str">
            <v>SOUTHWICK TOLLAND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</row>
        <row r="414">
          <cell r="AB414">
            <v>767</v>
          </cell>
          <cell r="AC414">
            <v>9.433086777489702</v>
          </cell>
          <cell r="AD414">
            <v>97674</v>
          </cell>
          <cell r="AE414">
            <v>0</v>
          </cell>
          <cell r="AF414">
            <v>97674</v>
          </cell>
          <cell r="AG414">
            <v>8420</v>
          </cell>
          <cell r="AH414">
            <v>106094</v>
          </cell>
          <cell r="AI414">
            <v>0</v>
          </cell>
          <cell r="AJ414">
            <v>0</v>
          </cell>
          <cell r="AK414">
            <v>0</v>
          </cell>
          <cell r="AL414">
            <v>106094</v>
          </cell>
          <cell r="AP414">
            <v>0</v>
          </cell>
          <cell r="AS414">
            <v>0</v>
          </cell>
          <cell r="AT414">
            <v>0</v>
          </cell>
          <cell r="AW414">
            <v>0</v>
          </cell>
          <cell r="AX414">
            <v>4730</v>
          </cell>
          <cell r="AY414">
            <v>0</v>
          </cell>
          <cell r="AZ414">
            <v>0</v>
          </cell>
          <cell r="BA414">
            <v>0</v>
          </cell>
          <cell r="BC414">
            <v>767</v>
          </cell>
          <cell r="BD414">
            <v>756</v>
          </cell>
          <cell r="BE414" t="str">
            <v>SPENCER EAST BROOKFIELD</v>
          </cell>
          <cell r="BF414">
            <v>97674</v>
          </cell>
          <cell r="BG414">
            <v>92944</v>
          </cell>
          <cell r="BH414">
            <v>4730</v>
          </cell>
          <cell r="BI414">
            <v>0</v>
          </cell>
          <cell r="BJ414">
            <v>4276.25</v>
          </cell>
          <cell r="BK414">
            <v>0</v>
          </cell>
          <cell r="BL414">
            <v>9006.25</v>
          </cell>
          <cell r="BM414">
            <v>7845.993281513832</v>
          </cell>
        </row>
        <row r="415">
          <cell r="AB415">
            <v>770</v>
          </cell>
          <cell r="AP415">
            <v>0</v>
          </cell>
          <cell r="AS415">
            <v>0</v>
          </cell>
          <cell r="AT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C415">
            <v>770</v>
          </cell>
          <cell r="BD415">
            <v>757</v>
          </cell>
          <cell r="BE415" t="str">
            <v>TANTASQUA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</row>
        <row r="416">
          <cell r="AB416">
            <v>773</v>
          </cell>
          <cell r="AC416">
            <v>45</v>
          </cell>
          <cell r="AD416">
            <v>400905</v>
          </cell>
          <cell r="AE416">
            <v>0</v>
          </cell>
          <cell r="AF416">
            <v>400905</v>
          </cell>
          <cell r="AG416">
            <v>40185</v>
          </cell>
          <cell r="AH416">
            <v>441090</v>
          </cell>
          <cell r="AI416">
            <v>0</v>
          </cell>
          <cell r="AJ416">
            <v>0</v>
          </cell>
          <cell r="AK416">
            <v>0</v>
          </cell>
          <cell r="AL416">
            <v>441090</v>
          </cell>
          <cell r="AP416">
            <v>0</v>
          </cell>
          <cell r="AS416">
            <v>0</v>
          </cell>
          <cell r="AT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C416">
            <v>773</v>
          </cell>
          <cell r="BD416">
            <v>763</v>
          </cell>
          <cell r="BE416" t="str">
            <v>TRITON</v>
          </cell>
          <cell r="BF416">
            <v>400905</v>
          </cell>
          <cell r="BG416">
            <v>549314</v>
          </cell>
          <cell r="BH416">
            <v>0</v>
          </cell>
          <cell r="BI416">
            <v>52085.75</v>
          </cell>
          <cell r="BJ416">
            <v>0</v>
          </cell>
          <cell r="BK416">
            <v>0</v>
          </cell>
          <cell r="BL416">
            <v>52085.75</v>
          </cell>
          <cell r="BM416">
            <v>45375.6496391516</v>
          </cell>
        </row>
        <row r="417">
          <cell r="AB417">
            <v>774</v>
          </cell>
          <cell r="AC417">
            <v>45.49450549450548</v>
          </cell>
          <cell r="AD417">
            <v>1057428</v>
          </cell>
          <cell r="AE417">
            <v>285752.9547701101</v>
          </cell>
          <cell r="AF417">
            <v>771675.0452298899</v>
          </cell>
          <cell r="AG417">
            <v>40630</v>
          </cell>
          <cell r="AH417">
            <v>812305.0452298899</v>
          </cell>
          <cell r="AI417">
            <v>0</v>
          </cell>
          <cell r="AJ417">
            <v>0</v>
          </cell>
          <cell r="AK417">
            <v>0</v>
          </cell>
          <cell r="AL417">
            <v>812305.0452298899</v>
          </cell>
          <cell r="AP417">
            <v>0</v>
          </cell>
          <cell r="AS417">
            <v>0</v>
          </cell>
          <cell r="AT417">
            <v>0</v>
          </cell>
          <cell r="AW417">
            <v>0</v>
          </cell>
          <cell r="AX417">
            <v>17486.876008890336</v>
          </cell>
          <cell r="AY417">
            <v>0</v>
          </cell>
          <cell r="AZ417">
            <v>0</v>
          </cell>
          <cell r="BA417">
            <v>0</v>
          </cell>
          <cell r="BC417">
            <v>774</v>
          </cell>
          <cell r="BD417">
            <v>789</v>
          </cell>
          <cell r="BE417" t="str">
            <v>UPISLAND</v>
          </cell>
          <cell r="BF417">
            <v>771675.0452298899</v>
          </cell>
          <cell r="BG417">
            <v>754188.1692209996</v>
          </cell>
          <cell r="BH417">
            <v>17486.876008890336</v>
          </cell>
          <cell r="BI417">
            <v>5472.537313302048</v>
          </cell>
          <cell r="BJ417">
            <v>0</v>
          </cell>
          <cell r="BK417">
            <v>0</v>
          </cell>
          <cell r="BL417">
            <v>22959.413322192384</v>
          </cell>
          <cell r="BM417">
            <v>20001.599186500556</v>
          </cell>
        </row>
        <row r="418">
          <cell r="AB418">
            <v>775</v>
          </cell>
          <cell r="AC418">
            <v>69.50300560386441</v>
          </cell>
          <cell r="AD418">
            <v>681007</v>
          </cell>
          <cell r="AE418">
            <v>0</v>
          </cell>
          <cell r="AF418">
            <v>681007</v>
          </cell>
          <cell r="AG418">
            <v>62063</v>
          </cell>
          <cell r="AH418">
            <v>743070</v>
          </cell>
          <cell r="AI418">
            <v>0</v>
          </cell>
          <cell r="AJ418">
            <v>0</v>
          </cell>
          <cell r="AK418">
            <v>0</v>
          </cell>
          <cell r="AL418">
            <v>743070</v>
          </cell>
          <cell r="AP418">
            <v>0</v>
          </cell>
          <cell r="AS418">
            <v>0</v>
          </cell>
          <cell r="AT418">
            <v>0</v>
          </cell>
          <cell r="AW418">
            <v>0</v>
          </cell>
          <cell r="AX418">
            <v>17730</v>
          </cell>
          <cell r="AY418">
            <v>0</v>
          </cell>
          <cell r="AZ418">
            <v>0</v>
          </cell>
          <cell r="BA418">
            <v>0</v>
          </cell>
          <cell r="BC418">
            <v>775</v>
          </cell>
          <cell r="BD418">
            <v>759</v>
          </cell>
          <cell r="BE418" t="str">
            <v>WACHUSETT</v>
          </cell>
          <cell r="BF418">
            <v>681007</v>
          </cell>
          <cell r="BG418">
            <v>663277</v>
          </cell>
          <cell r="BH418">
            <v>17730</v>
          </cell>
          <cell r="BI418">
            <v>0</v>
          </cell>
          <cell r="BJ418">
            <v>12250.75</v>
          </cell>
          <cell r="BK418">
            <v>0</v>
          </cell>
          <cell r="BL418">
            <v>29980.75</v>
          </cell>
          <cell r="BM418">
            <v>26118.391458681006</v>
          </cell>
        </row>
        <row r="419">
          <cell r="AB419">
            <v>778</v>
          </cell>
          <cell r="AC419">
            <v>1.0075566750629723</v>
          </cell>
          <cell r="AD419">
            <v>10302</v>
          </cell>
          <cell r="AE419">
            <v>0</v>
          </cell>
          <cell r="AF419">
            <v>10302</v>
          </cell>
          <cell r="AG419">
            <v>900</v>
          </cell>
          <cell r="AH419">
            <v>11202</v>
          </cell>
          <cell r="AI419">
            <v>0</v>
          </cell>
          <cell r="AJ419">
            <v>0</v>
          </cell>
          <cell r="AK419">
            <v>0</v>
          </cell>
          <cell r="AL419">
            <v>11202</v>
          </cell>
          <cell r="AP419">
            <v>0</v>
          </cell>
          <cell r="AS419">
            <v>0</v>
          </cell>
          <cell r="AT419">
            <v>0</v>
          </cell>
          <cell r="AW419">
            <v>0</v>
          </cell>
          <cell r="AX419">
            <v>426</v>
          </cell>
          <cell r="AY419">
            <v>0</v>
          </cell>
          <cell r="AZ419">
            <v>0</v>
          </cell>
          <cell r="BA419">
            <v>0</v>
          </cell>
          <cell r="BC419">
            <v>778</v>
          </cell>
          <cell r="BD419">
            <v>750</v>
          </cell>
          <cell r="BE419" t="str">
            <v>QUABOAG</v>
          </cell>
          <cell r="BF419">
            <v>10302</v>
          </cell>
          <cell r="BG419">
            <v>9876</v>
          </cell>
          <cell r="BH419">
            <v>426</v>
          </cell>
          <cell r="BI419">
            <v>0</v>
          </cell>
          <cell r="BJ419">
            <v>152.5</v>
          </cell>
          <cell r="BK419">
            <v>0</v>
          </cell>
          <cell r="BL419">
            <v>578.5</v>
          </cell>
          <cell r="BM419">
            <v>503.9730313233312</v>
          </cell>
        </row>
        <row r="420">
          <cell r="AB420">
            <v>780</v>
          </cell>
          <cell r="AC420">
            <v>23.961853697839224</v>
          </cell>
          <cell r="AD420">
            <v>227560</v>
          </cell>
          <cell r="AE420">
            <v>0</v>
          </cell>
          <cell r="AF420">
            <v>227560</v>
          </cell>
          <cell r="AG420">
            <v>21398</v>
          </cell>
          <cell r="AH420">
            <v>248958</v>
          </cell>
          <cell r="AI420">
            <v>0</v>
          </cell>
          <cell r="AJ420">
            <v>0</v>
          </cell>
          <cell r="AK420">
            <v>0</v>
          </cell>
          <cell r="AL420">
            <v>248958</v>
          </cell>
          <cell r="AP420">
            <v>0</v>
          </cell>
          <cell r="AS420">
            <v>0</v>
          </cell>
          <cell r="AT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C420">
            <v>780</v>
          </cell>
          <cell r="BD420">
            <v>761</v>
          </cell>
          <cell r="BE420" t="str">
            <v>WHITMAN HANSON</v>
          </cell>
          <cell r="BF420">
            <v>227560</v>
          </cell>
          <cell r="BG420">
            <v>227815</v>
          </cell>
          <cell r="BH420">
            <v>0</v>
          </cell>
          <cell r="BI420">
            <v>2958</v>
          </cell>
          <cell r="BJ420">
            <v>18078.5</v>
          </cell>
          <cell r="BK420">
            <v>0</v>
          </cell>
          <cell r="BL420">
            <v>21036.5</v>
          </cell>
          <cell r="BM420">
            <v>18326.410844309867</v>
          </cell>
        </row>
        <row r="421">
          <cell r="AB421">
            <v>801</v>
          </cell>
          <cell r="AP421">
            <v>0</v>
          </cell>
          <cell r="AS421">
            <v>0</v>
          </cell>
          <cell r="AT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C421">
            <v>801</v>
          </cell>
          <cell r="BD421">
            <v>770</v>
          </cell>
          <cell r="BE421" t="str">
            <v>ASSABET VALLEY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</row>
        <row r="422">
          <cell r="AB422">
            <v>805</v>
          </cell>
          <cell r="AP422">
            <v>0</v>
          </cell>
          <cell r="AS422">
            <v>0</v>
          </cell>
          <cell r="AT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C422">
            <v>805</v>
          </cell>
          <cell r="BD422">
            <v>708</v>
          </cell>
          <cell r="BE422" t="str">
            <v>BLACKSTONE VALLEY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</row>
        <row r="423">
          <cell r="AB423">
            <v>806</v>
          </cell>
          <cell r="AP423">
            <v>0</v>
          </cell>
          <cell r="AS423">
            <v>0</v>
          </cell>
          <cell r="AT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C423">
            <v>806</v>
          </cell>
          <cell r="BD423">
            <v>709</v>
          </cell>
          <cell r="BE423" t="str">
            <v>BLUE HILLS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</row>
        <row r="424">
          <cell r="AB424">
            <v>810</v>
          </cell>
          <cell r="AP424">
            <v>0</v>
          </cell>
          <cell r="AS424">
            <v>0</v>
          </cell>
          <cell r="AT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C424">
            <v>810</v>
          </cell>
          <cell r="BD424">
            <v>771</v>
          </cell>
          <cell r="BE424" t="str">
            <v>BRISTOL PLYMOUTH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</row>
        <row r="425">
          <cell r="AB425">
            <v>815</v>
          </cell>
          <cell r="AP425">
            <v>0</v>
          </cell>
          <cell r="AS425">
            <v>0</v>
          </cell>
          <cell r="AT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C425">
            <v>815</v>
          </cell>
          <cell r="BD425">
            <v>779</v>
          </cell>
          <cell r="BE425" t="str">
            <v>CAPE COD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</row>
        <row r="426">
          <cell r="AB426">
            <v>818</v>
          </cell>
          <cell r="AP426">
            <v>0</v>
          </cell>
          <cell r="AS426">
            <v>0</v>
          </cell>
          <cell r="AT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C426">
            <v>818</v>
          </cell>
          <cell r="BD426">
            <v>782</v>
          </cell>
          <cell r="BE426" t="str">
            <v>FRANKLIN COUNTY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</row>
        <row r="427">
          <cell r="AB427">
            <v>821</v>
          </cell>
          <cell r="AP427">
            <v>0</v>
          </cell>
          <cell r="AS427">
            <v>0</v>
          </cell>
          <cell r="AT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C427">
            <v>821</v>
          </cell>
          <cell r="BD427">
            <v>722</v>
          </cell>
          <cell r="BE427" t="str">
            <v>GREATER FALL RIVER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</row>
        <row r="428">
          <cell r="AB428">
            <v>823</v>
          </cell>
          <cell r="AP428">
            <v>0</v>
          </cell>
          <cell r="AS428">
            <v>0</v>
          </cell>
          <cell r="AT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C428">
            <v>823</v>
          </cell>
          <cell r="BD428">
            <v>723</v>
          </cell>
          <cell r="BE428" t="str">
            <v>GREATER LAWRENCE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</row>
        <row r="429">
          <cell r="AB429">
            <v>825</v>
          </cell>
          <cell r="AP429">
            <v>0</v>
          </cell>
          <cell r="AS429">
            <v>0</v>
          </cell>
          <cell r="AT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C429">
            <v>825</v>
          </cell>
          <cell r="BD429">
            <v>786</v>
          </cell>
          <cell r="BE429" t="str">
            <v>GREATER NEW BEDFORD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</row>
        <row r="430">
          <cell r="AB430">
            <v>828</v>
          </cell>
          <cell r="AP430">
            <v>0</v>
          </cell>
          <cell r="AS430">
            <v>0</v>
          </cell>
          <cell r="AT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C430">
            <v>828</v>
          </cell>
          <cell r="BD430">
            <v>767</v>
          </cell>
          <cell r="BE430" t="str">
            <v>GREATER LOWELL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</row>
        <row r="431">
          <cell r="AB431">
            <v>829</v>
          </cell>
          <cell r="AP431">
            <v>0</v>
          </cell>
          <cell r="AS431">
            <v>0</v>
          </cell>
          <cell r="AT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C431">
            <v>829</v>
          </cell>
          <cell r="BD431">
            <v>778</v>
          </cell>
          <cell r="BE431" t="str">
            <v>SOUTH MIDDLESEX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</row>
        <row r="432">
          <cell r="AB432">
            <v>830</v>
          </cell>
          <cell r="AP432">
            <v>0</v>
          </cell>
          <cell r="AS432">
            <v>0</v>
          </cell>
          <cell r="AT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C432">
            <v>830</v>
          </cell>
          <cell r="BD432">
            <v>781</v>
          </cell>
          <cell r="BE432" t="str">
            <v>MINUTEMAN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</row>
        <row r="433">
          <cell r="AB433">
            <v>832</v>
          </cell>
          <cell r="AP433">
            <v>0</v>
          </cell>
          <cell r="AS433">
            <v>0</v>
          </cell>
          <cell r="AT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C433">
            <v>832</v>
          </cell>
          <cell r="BD433">
            <v>735</v>
          </cell>
          <cell r="BE433" t="str">
            <v>MONTACHUSETT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</row>
        <row r="434">
          <cell r="AB434">
            <v>851</v>
          </cell>
          <cell r="AP434">
            <v>0</v>
          </cell>
          <cell r="AS434">
            <v>0</v>
          </cell>
          <cell r="AT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C434">
            <v>851</v>
          </cell>
          <cell r="BD434">
            <v>743</v>
          </cell>
          <cell r="BE434" t="str">
            <v>NORTHERN BERKSHIRE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</row>
        <row r="435">
          <cell r="AB435">
            <v>852</v>
          </cell>
          <cell r="AP435">
            <v>0</v>
          </cell>
          <cell r="AS435">
            <v>0</v>
          </cell>
          <cell r="AT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C435">
            <v>852</v>
          </cell>
          <cell r="BD435">
            <v>739</v>
          </cell>
          <cell r="BE435" t="str">
            <v>NASHOBA VALLEY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</row>
        <row r="436">
          <cell r="AB436">
            <v>853</v>
          </cell>
          <cell r="AP436">
            <v>0</v>
          </cell>
          <cell r="AS436">
            <v>0</v>
          </cell>
          <cell r="AT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C436">
            <v>853</v>
          </cell>
          <cell r="BD436">
            <v>742</v>
          </cell>
          <cell r="BE436" t="str">
            <v>NORTHEAST METROPOLITAN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</row>
        <row r="437">
          <cell r="AB437">
            <v>854</v>
          </cell>
          <cell r="AP437">
            <v>0</v>
          </cell>
          <cell r="AS437">
            <v>0</v>
          </cell>
          <cell r="AT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C437">
            <v>854</v>
          </cell>
          <cell r="BD437">
            <v>783</v>
          </cell>
          <cell r="BE437" t="str">
            <v>NORTH SHORE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</row>
        <row r="438">
          <cell r="AB438">
            <v>855</v>
          </cell>
          <cell r="AP438">
            <v>0</v>
          </cell>
          <cell r="AS438">
            <v>0</v>
          </cell>
          <cell r="AT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C438">
            <v>855</v>
          </cell>
          <cell r="BD438">
            <v>784</v>
          </cell>
          <cell r="BE438" t="str">
            <v>OLD COLONY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</row>
        <row r="439">
          <cell r="AB439">
            <v>860</v>
          </cell>
          <cell r="AP439">
            <v>0</v>
          </cell>
          <cell r="AS439">
            <v>0</v>
          </cell>
          <cell r="AT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C439">
            <v>860</v>
          </cell>
          <cell r="BD439">
            <v>773</v>
          </cell>
          <cell r="BE439" t="str">
            <v>PATHFINDER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</row>
        <row r="440">
          <cell r="AB440">
            <v>871</v>
          </cell>
          <cell r="AP440">
            <v>0</v>
          </cell>
          <cell r="AS440">
            <v>0</v>
          </cell>
          <cell r="AT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C440">
            <v>871</v>
          </cell>
          <cell r="BD440">
            <v>751</v>
          </cell>
          <cell r="BE440" t="str">
            <v>SHAWSHEEN VALLEY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</row>
        <row r="441">
          <cell r="AB441">
            <v>872</v>
          </cell>
          <cell r="AP441">
            <v>0</v>
          </cell>
          <cell r="AS441">
            <v>0</v>
          </cell>
          <cell r="AT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C441">
            <v>872</v>
          </cell>
          <cell r="BD441">
            <v>754</v>
          </cell>
          <cell r="BE441" t="str">
            <v>SOUTHEASTERN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</row>
        <row r="442">
          <cell r="AB442">
            <v>873</v>
          </cell>
          <cell r="AP442">
            <v>0</v>
          </cell>
          <cell r="AS442">
            <v>0</v>
          </cell>
          <cell r="AT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C442">
            <v>873</v>
          </cell>
          <cell r="BD442">
            <v>753</v>
          </cell>
          <cell r="BE442" t="str">
            <v>SOUTH SHORE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</row>
        <row r="443">
          <cell r="AB443">
            <v>876</v>
          </cell>
          <cell r="AP443">
            <v>0</v>
          </cell>
          <cell r="AS443">
            <v>0</v>
          </cell>
          <cell r="AT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C443">
            <v>876</v>
          </cell>
          <cell r="BD443">
            <v>762</v>
          </cell>
          <cell r="BE443" t="str">
            <v>SOUTHERN WORCESTER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</row>
        <row r="444">
          <cell r="AB444">
            <v>878</v>
          </cell>
          <cell r="AP444">
            <v>0</v>
          </cell>
          <cell r="AS444">
            <v>0</v>
          </cell>
          <cell r="AT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C444">
            <v>878</v>
          </cell>
          <cell r="BD444">
            <v>785</v>
          </cell>
          <cell r="BE444" t="str">
            <v>TRI COUNTY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</row>
        <row r="445">
          <cell r="AB445">
            <v>879</v>
          </cell>
          <cell r="AP445">
            <v>0</v>
          </cell>
          <cell r="AS445">
            <v>0</v>
          </cell>
          <cell r="AT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879</v>
          </cell>
          <cell r="BD445">
            <v>758</v>
          </cell>
          <cell r="BE445" t="str">
            <v>UPPER CAPE COD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</row>
        <row r="446">
          <cell r="AB446">
            <v>885</v>
          </cell>
          <cell r="AP446">
            <v>0</v>
          </cell>
          <cell r="AS446">
            <v>0</v>
          </cell>
          <cell r="AT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C446">
            <v>885</v>
          </cell>
          <cell r="BD446">
            <v>774</v>
          </cell>
          <cell r="BE446" t="str">
            <v>WHITTIER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</row>
        <row r="447">
          <cell r="AB447">
            <v>910</v>
          </cell>
          <cell r="AP447">
            <v>0</v>
          </cell>
          <cell r="AS447">
            <v>0</v>
          </cell>
          <cell r="AT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C447">
            <v>910</v>
          </cell>
          <cell r="BD447">
            <v>810</v>
          </cell>
          <cell r="BE447" t="str">
            <v>BRISTOL COUNTY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</row>
        <row r="448">
          <cell r="AB448">
            <v>913</v>
          </cell>
          <cell r="AP448">
            <v>0</v>
          </cell>
          <cell r="AS448">
            <v>0</v>
          </cell>
          <cell r="AT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C448">
            <v>913</v>
          </cell>
          <cell r="BD448">
            <v>820</v>
          </cell>
          <cell r="BE448" t="str">
            <v>ESSEX COUNTY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</row>
        <row r="449">
          <cell r="AB449">
            <v>915</v>
          </cell>
          <cell r="AP449">
            <v>0</v>
          </cell>
          <cell r="AS449">
            <v>0</v>
          </cell>
          <cell r="AT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C449">
            <v>915</v>
          </cell>
          <cell r="BD449">
            <v>830</v>
          </cell>
          <cell r="BE449" t="str">
            <v>NORFOLK COUNTY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</row>
        <row r="450">
          <cell r="AB450">
            <v>440</v>
          </cell>
          <cell r="AC450">
            <v>28934</v>
          </cell>
          <cell r="AD450">
            <v>333220976</v>
          </cell>
          <cell r="AE450">
            <v>375635.9057701101</v>
          </cell>
          <cell r="AF450">
            <v>332845340.0942299</v>
          </cell>
          <cell r="AG450">
            <v>25838236</v>
          </cell>
          <cell r="AH450">
            <v>358683576.0942299</v>
          </cell>
          <cell r="AI450">
            <v>0</v>
          </cell>
          <cell r="AJ450">
            <v>0</v>
          </cell>
          <cell r="AK450">
            <v>0</v>
          </cell>
          <cell r="AL450">
            <v>358683576.0942299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40179821.79591105</v>
          </cell>
          <cell r="AY450">
            <v>-1.1641532182693481E-10</v>
          </cell>
          <cell r="AZ450">
            <v>0</v>
          </cell>
          <cell r="BA450">
            <v>0</v>
          </cell>
          <cell r="BC450">
            <v>999</v>
          </cell>
          <cell r="BD450" t="str">
            <v>S T A T E    T O T A L S</v>
          </cell>
          <cell r="BF450">
            <v>332845340.0942299</v>
          </cell>
          <cell r="BG450">
            <v>293526111.2983188</v>
          </cell>
          <cell r="BH450">
            <v>40179821.79591105</v>
          </cell>
          <cell r="BI450">
            <v>6683943.819587763</v>
          </cell>
          <cell r="BJ450">
            <v>5498655.75</v>
          </cell>
          <cell r="BK450">
            <v>0</v>
          </cell>
          <cell r="BL450">
            <v>52362421.36549881</v>
          </cell>
          <cell r="BM450">
            <v>45616678.00000006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0"/>
  <sheetViews>
    <sheetView showGridLines="0" tabSelected="1" zoomScalePageLayoutView="0" workbookViewId="0" topLeftCell="A1">
      <pane ySplit="9" topLeftCell="A10" activePane="bottomLeft" state="frozen"/>
      <selection pane="topLeft" activeCell="G4" sqref="G4"/>
      <selection pane="bottomLeft" activeCell="A4" sqref="A4"/>
    </sheetView>
  </sheetViews>
  <sheetFormatPr defaultColWidth="9.140625" defaultRowHeight="15"/>
  <cols>
    <col min="1" max="1" width="5.7109375" style="49" customWidth="1"/>
    <col min="2" max="2" width="27.57421875" style="49" customWidth="1"/>
    <col min="3" max="3" width="12.00390625" style="50" customWidth="1"/>
    <col min="4" max="4" width="10.421875" style="49" customWidth="1"/>
    <col min="5" max="5" width="16.28125" style="49" customWidth="1"/>
    <col min="6" max="6" width="15.7109375" style="51" customWidth="1"/>
    <col min="7" max="7" width="17.28125" style="51" customWidth="1"/>
    <col min="8" max="8" width="15.28125" style="6" customWidth="1"/>
    <col min="9" max="9" width="16.421875" style="6" customWidth="1"/>
    <col min="10" max="10" width="14.00390625" style="6" customWidth="1"/>
    <col min="11" max="11" width="15.7109375" style="6" customWidth="1"/>
    <col min="12" max="12" width="10.7109375" style="6" customWidth="1"/>
    <col min="13" max="16384" width="9.140625" style="6" customWidth="1"/>
  </cols>
  <sheetData>
    <row r="1" spans="1:7" ht="33.75">
      <c r="A1" s="1" t="s">
        <v>0</v>
      </c>
      <c r="B1" s="2"/>
      <c r="C1" s="3"/>
      <c r="D1" s="4"/>
      <c r="E1" s="4"/>
      <c r="F1" s="4"/>
      <c r="G1" s="5"/>
    </row>
    <row r="2" spans="1:7" ht="31.5">
      <c r="A2" s="7" t="s">
        <v>1</v>
      </c>
      <c r="B2" s="2"/>
      <c r="C2" s="3"/>
      <c r="D2" s="8"/>
      <c r="E2" s="8"/>
      <c r="F2" s="9"/>
      <c r="G2" s="10"/>
    </row>
    <row r="3" spans="1:7" ht="18.75">
      <c r="A3" s="11" t="s">
        <v>2</v>
      </c>
      <c r="B3" s="12"/>
      <c r="C3" s="9"/>
      <c r="D3" s="12"/>
      <c r="E3" s="12"/>
      <c r="F3" s="13"/>
      <c r="G3" s="13"/>
    </row>
    <row r="4" spans="1:7" ht="15.75">
      <c r="A4" s="13"/>
      <c r="B4" s="13"/>
      <c r="C4" s="13"/>
      <c r="D4" s="13"/>
      <c r="E4" s="13"/>
      <c r="F4" s="13"/>
      <c r="G4" s="13"/>
    </row>
    <row r="5" spans="1:13" ht="15.75">
      <c r="A5" s="14"/>
      <c r="B5" s="15"/>
      <c r="C5" s="16"/>
      <c r="D5" s="17"/>
      <c r="E5" s="18"/>
      <c r="F5" s="18"/>
      <c r="G5" s="19"/>
      <c r="H5" s="61" t="s">
        <v>3</v>
      </c>
      <c r="I5" s="62"/>
      <c r="J5" s="61" t="s">
        <v>4</v>
      </c>
      <c r="K5" s="62"/>
      <c r="L5" s="53" t="s">
        <v>467</v>
      </c>
      <c r="M5" s="54"/>
    </row>
    <row r="6" spans="1:13" ht="15.75">
      <c r="A6" s="20"/>
      <c r="B6" s="21"/>
      <c r="C6" s="21"/>
      <c r="D6" s="22"/>
      <c r="E6" s="22" t="s">
        <v>5</v>
      </c>
      <c r="F6" s="22" t="s">
        <v>6</v>
      </c>
      <c r="G6" s="23"/>
      <c r="H6" s="63"/>
      <c r="I6" s="64"/>
      <c r="J6" s="63"/>
      <c r="K6" s="64"/>
      <c r="L6" s="53" t="s">
        <v>15</v>
      </c>
      <c r="M6" s="55"/>
    </row>
    <row r="7" spans="1:13" ht="15.75">
      <c r="A7" s="20"/>
      <c r="B7" s="21"/>
      <c r="C7" s="21" t="s">
        <v>7</v>
      </c>
      <c r="D7" s="22"/>
      <c r="E7" s="22" t="s">
        <v>8</v>
      </c>
      <c r="F7" s="22" t="s">
        <v>9</v>
      </c>
      <c r="G7" s="23" t="s">
        <v>10</v>
      </c>
      <c r="H7" s="24" t="s">
        <v>11</v>
      </c>
      <c r="I7" s="25" t="s">
        <v>12</v>
      </c>
      <c r="J7" s="24" t="s">
        <v>11</v>
      </c>
      <c r="K7" s="25" t="s">
        <v>12</v>
      </c>
      <c r="L7" s="53" t="s">
        <v>468</v>
      </c>
      <c r="M7" s="55"/>
    </row>
    <row r="8" spans="1:13" ht="15.75">
      <c r="A8" s="20"/>
      <c r="B8" s="21"/>
      <c r="C8" s="21" t="s">
        <v>13</v>
      </c>
      <c r="D8" s="22"/>
      <c r="E8" s="22" t="s">
        <v>14</v>
      </c>
      <c r="F8" s="22" t="s">
        <v>14</v>
      </c>
      <c r="G8" s="23" t="s">
        <v>15</v>
      </c>
      <c r="H8" s="24" t="s">
        <v>16</v>
      </c>
      <c r="I8" s="25" t="s">
        <v>17</v>
      </c>
      <c r="J8" s="24" t="s">
        <v>16</v>
      </c>
      <c r="K8" s="25" t="s">
        <v>17</v>
      </c>
      <c r="L8" s="53" t="s">
        <v>469</v>
      </c>
      <c r="M8" s="55" t="s">
        <v>470</v>
      </c>
    </row>
    <row r="9" spans="1:13" s="32" customFormat="1" ht="29.25" customHeight="1">
      <c r="A9" s="26" t="s">
        <v>18</v>
      </c>
      <c r="B9" s="27" t="s">
        <v>13</v>
      </c>
      <c r="C9" s="27" t="s">
        <v>19</v>
      </c>
      <c r="D9" s="28" t="s">
        <v>20</v>
      </c>
      <c r="E9" s="28" t="s">
        <v>21</v>
      </c>
      <c r="F9" s="28" t="s">
        <v>21</v>
      </c>
      <c r="G9" s="29" t="s">
        <v>22</v>
      </c>
      <c r="H9" s="30" t="s">
        <v>23</v>
      </c>
      <c r="I9" s="31" t="s">
        <v>24</v>
      </c>
      <c r="J9" s="30" t="s">
        <v>23</v>
      </c>
      <c r="K9" s="31" t="s">
        <v>24</v>
      </c>
      <c r="L9" s="53" t="s">
        <v>23</v>
      </c>
      <c r="M9" s="55" t="s">
        <v>471</v>
      </c>
    </row>
    <row r="10" spans="1:13" s="38" customFormat="1" ht="15">
      <c r="A10" s="59">
        <v>35</v>
      </c>
      <c r="B10" s="58" t="s">
        <v>59</v>
      </c>
      <c r="C10" s="33">
        <f aca="true" t="shared" si="0" ref="C10:C73">VLOOKUP(A10,distinfo,3)</f>
        <v>1</v>
      </c>
      <c r="D10" s="34">
        <f aca="true" t="shared" si="1" ref="D10:D73">VLOOKUP(A10,distdata,2)</f>
        <v>6513.053847528681</v>
      </c>
      <c r="E10" s="35">
        <f aca="true" t="shared" si="2" ref="E10:E73">IF(D10=0,(VLOOKUP(A10,distinfo,6)+VLOOKUP(A10,distinfo,7)),(VLOOKUP(A10,distdata,3)/VLOOKUP(A10,distdata,2)))</f>
        <v>12872.649292130822</v>
      </c>
      <c r="F10" s="35">
        <f aca="true" t="shared" si="3" ref="F10:F73">VLOOKUP(A10,distdata,3)</f>
        <v>83840258</v>
      </c>
      <c r="G10" s="35">
        <f aca="true" t="shared" si="4" ref="G10:G73">IF($A10=352,0,VLOOKUP($A10,distinfo,9))</f>
        <v>836133926.8</v>
      </c>
      <c r="H10" s="36">
        <f aca="true" t="shared" si="5" ref="H10:H73">G10*0.09</f>
        <v>75252053.41199999</v>
      </c>
      <c r="I10" s="37">
        <f aca="true" t="shared" si="6" ref="I10:I73">IF(AND(C10=1,G10&gt;0,H10&gt;0),(H10-F10)/E10,"")</f>
        <v>-667.1668273639731</v>
      </c>
      <c r="J10" s="36">
        <f aca="true" t="shared" si="7" ref="J10:J73">IF(VLOOKUP(A10,distinfo,4)=14,G10*0.14,"")</f>
        <v>117058749.752</v>
      </c>
      <c r="K10" s="37">
        <f>IF(J10="","",(J10-F10)/E10)</f>
        <v>2580.5481838386445</v>
      </c>
      <c r="L10" s="56">
        <f aca="true" t="shared" si="8" ref="L10:L73">IF(G10=0,"",F10/G10*100)</f>
        <v>10.027132653361914</v>
      </c>
      <c r="M10" s="38">
        <f aca="true" t="shared" si="9" ref="M10:M73">IF(IF(AND(C10=1,E10&gt;0,G10&gt;0),1,0)=1,IF(OR(AND(C10=1,I10&lt;10),AND(C10=1,F10/G10&gt;0.085)),1,0),0)</f>
        <v>1</v>
      </c>
    </row>
    <row r="11" spans="1:13" s="38" customFormat="1" ht="15">
      <c r="A11" s="60">
        <v>89</v>
      </c>
      <c r="B11" s="57" t="s">
        <v>113</v>
      </c>
      <c r="C11" s="33">
        <f t="shared" si="0"/>
        <v>1</v>
      </c>
      <c r="D11" s="34">
        <f t="shared" si="1"/>
        <v>38.57142857142857</v>
      </c>
      <c r="E11" s="35">
        <f t="shared" si="2"/>
        <v>21184.800000000003</v>
      </c>
      <c r="F11" s="35">
        <f t="shared" si="3"/>
        <v>817128</v>
      </c>
      <c r="G11" s="35">
        <f t="shared" si="4"/>
        <v>8315901.5</v>
      </c>
      <c r="H11" s="36">
        <f t="shared" si="5"/>
        <v>748431.135</v>
      </c>
      <c r="I11" s="37">
        <f t="shared" si="6"/>
        <v>-3.2427431460292278</v>
      </c>
      <c r="J11" s="36">
        <f t="shared" si="7"/>
      </c>
      <c r="K11" s="52"/>
      <c r="L11" s="56">
        <f t="shared" si="8"/>
        <v>9.826090412446565</v>
      </c>
      <c r="M11" s="38">
        <f t="shared" si="9"/>
        <v>1</v>
      </c>
    </row>
    <row r="12" spans="1:13" s="38" customFormat="1" ht="15">
      <c r="A12" s="60">
        <v>91</v>
      </c>
      <c r="B12" s="57" t="s">
        <v>115</v>
      </c>
      <c r="C12" s="33">
        <f t="shared" si="0"/>
        <v>1</v>
      </c>
      <c r="D12" s="34">
        <f t="shared" si="1"/>
        <v>20.372941290447592</v>
      </c>
      <c r="E12" s="35">
        <f t="shared" si="2"/>
        <v>13961.754267331462</v>
      </c>
      <c r="F12" s="35">
        <f t="shared" si="3"/>
        <v>284442</v>
      </c>
      <c r="G12" s="35">
        <f t="shared" si="4"/>
        <v>4081555.75</v>
      </c>
      <c r="H12" s="36">
        <f t="shared" si="5"/>
        <v>367340.01749999996</v>
      </c>
      <c r="I12" s="37">
        <f t="shared" si="6"/>
        <v>5.937507272561704</v>
      </c>
      <c r="J12" s="36">
        <f t="shared" si="7"/>
      </c>
      <c r="K12" s="37">
        <f aca="true" t="shared" si="10" ref="K12:K75">IF(J12="","",(J12-F12)/E12)</f>
      </c>
      <c r="L12" s="56">
        <f t="shared" si="8"/>
        <v>6.968960303923326</v>
      </c>
      <c r="M12" s="38">
        <f t="shared" si="9"/>
        <v>1</v>
      </c>
    </row>
    <row r="13" spans="1:13" s="38" customFormat="1" ht="15">
      <c r="A13" s="60">
        <v>98</v>
      </c>
      <c r="B13" s="57" t="s">
        <v>122</v>
      </c>
      <c r="C13" s="33">
        <f t="shared" si="0"/>
        <v>1</v>
      </c>
      <c r="D13" s="34">
        <f t="shared" si="1"/>
        <v>3.3478260869565215</v>
      </c>
      <c r="E13" s="35">
        <f t="shared" si="2"/>
        <v>13287.727272727274</v>
      </c>
      <c r="F13" s="35">
        <f t="shared" si="3"/>
        <v>44485</v>
      </c>
      <c r="G13" s="35">
        <f t="shared" si="4"/>
        <v>1180490.9</v>
      </c>
      <c r="H13" s="36">
        <f t="shared" si="5"/>
        <v>106244.18099999998</v>
      </c>
      <c r="I13" s="37">
        <f t="shared" si="6"/>
        <v>4.647836287756985</v>
      </c>
      <c r="J13" s="36">
        <f t="shared" si="7"/>
      </c>
      <c r="K13" s="37">
        <f t="shared" si="10"/>
      </c>
      <c r="L13" s="56">
        <f t="shared" si="8"/>
        <v>3.7683475577829526</v>
      </c>
      <c r="M13" s="38">
        <f t="shared" si="9"/>
        <v>1</v>
      </c>
    </row>
    <row r="14" spans="1:13" s="38" customFormat="1" ht="15">
      <c r="A14" s="60">
        <v>121</v>
      </c>
      <c r="B14" s="57" t="s">
        <v>145</v>
      </c>
      <c r="C14" s="33">
        <f t="shared" si="0"/>
        <v>1</v>
      </c>
      <c r="D14" s="34">
        <f t="shared" si="1"/>
        <v>3.3478260869565215</v>
      </c>
      <c r="E14" s="35">
        <f t="shared" si="2"/>
        <v>11566.909090909092</v>
      </c>
      <c r="F14" s="35">
        <f t="shared" si="3"/>
        <v>38724</v>
      </c>
      <c r="G14" s="35">
        <f t="shared" si="4"/>
        <v>996423</v>
      </c>
      <c r="H14" s="36">
        <f t="shared" si="5"/>
        <v>89678.06999999999</v>
      </c>
      <c r="I14" s="37">
        <f t="shared" si="6"/>
        <v>4.405158681505234</v>
      </c>
      <c r="J14" s="36">
        <f t="shared" si="7"/>
      </c>
      <c r="K14" s="37">
        <f t="shared" si="10"/>
      </c>
      <c r="L14" s="56">
        <f t="shared" si="8"/>
        <v>3.886301299749203</v>
      </c>
      <c r="M14" s="38">
        <f t="shared" si="9"/>
        <v>1</v>
      </c>
    </row>
    <row r="15" spans="1:13" s="38" customFormat="1" ht="15">
      <c r="A15" s="60">
        <v>137</v>
      </c>
      <c r="B15" s="57" t="s">
        <v>161</v>
      </c>
      <c r="C15" s="33">
        <f t="shared" si="0"/>
        <v>1</v>
      </c>
      <c r="D15" s="34">
        <f t="shared" si="1"/>
        <v>615.9011689308857</v>
      </c>
      <c r="E15" s="35">
        <f t="shared" si="2"/>
        <v>11795.801609876891</v>
      </c>
      <c r="F15" s="35">
        <f t="shared" si="3"/>
        <v>7265048</v>
      </c>
      <c r="G15" s="35">
        <f t="shared" si="4"/>
        <v>81995625.85</v>
      </c>
      <c r="H15" s="36">
        <f t="shared" si="5"/>
        <v>7379606.3264999995</v>
      </c>
      <c r="I15" s="37">
        <f t="shared" si="6"/>
        <v>9.711788167416891</v>
      </c>
      <c r="J15" s="36">
        <f t="shared" si="7"/>
        <v>11479387.619</v>
      </c>
      <c r="K15" s="37">
        <f t="shared" si="10"/>
        <v>357.27454211091845</v>
      </c>
      <c r="L15" s="56">
        <f t="shared" si="8"/>
        <v>8.860287271043497</v>
      </c>
      <c r="M15" s="38">
        <f t="shared" si="9"/>
        <v>1</v>
      </c>
    </row>
    <row r="16" spans="1:13" s="38" customFormat="1" ht="15">
      <c r="A16" s="60">
        <v>149</v>
      </c>
      <c r="B16" s="57" t="s">
        <v>173</v>
      </c>
      <c r="C16" s="33">
        <f t="shared" si="0"/>
        <v>1</v>
      </c>
      <c r="D16" s="34">
        <f t="shared" si="1"/>
        <v>1184.853029766057</v>
      </c>
      <c r="E16" s="35">
        <f t="shared" si="2"/>
        <v>11508.328592190284</v>
      </c>
      <c r="F16" s="35">
        <f t="shared" si="3"/>
        <v>13635678</v>
      </c>
      <c r="G16" s="35">
        <f t="shared" si="4"/>
        <v>156029425.4</v>
      </c>
      <c r="H16" s="36">
        <f t="shared" si="5"/>
        <v>14042648.286</v>
      </c>
      <c r="I16" s="37">
        <f t="shared" si="6"/>
        <v>35.36310965922333</v>
      </c>
      <c r="J16" s="36">
        <f t="shared" si="7"/>
        <v>21844119.556</v>
      </c>
      <c r="K16" s="37">
        <f t="shared" si="10"/>
        <v>713.2609648954902</v>
      </c>
      <c r="L16" s="56">
        <f t="shared" si="8"/>
        <v>8.739170810277175</v>
      </c>
      <c r="M16" s="38">
        <f t="shared" si="9"/>
        <v>1</v>
      </c>
    </row>
    <row r="17" spans="1:13" s="38" customFormat="1" ht="15">
      <c r="A17" s="60">
        <v>154</v>
      </c>
      <c r="B17" s="57" t="s">
        <v>178</v>
      </c>
      <c r="C17" s="33">
        <f t="shared" si="0"/>
        <v>1</v>
      </c>
      <c r="D17" s="34">
        <f t="shared" si="1"/>
        <v>4.979253112033195</v>
      </c>
      <c r="E17" s="35">
        <f t="shared" si="2"/>
        <v>15239.233333333334</v>
      </c>
      <c r="F17" s="35">
        <f t="shared" si="3"/>
        <v>75880</v>
      </c>
      <c r="G17" s="35">
        <f t="shared" si="4"/>
        <v>2178700.25</v>
      </c>
      <c r="H17" s="36">
        <f t="shared" si="5"/>
        <v>196083.0225</v>
      </c>
      <c r="I17" s="37">
        <f t="shared" si="6"/>
        <v>7.887734236411718</v>
      </c>
      <c r="J17" s="36">
        <f t="shared" si="7"/>
      </c>
      <c r="K17" s="37">
        <f t="shared" si="10"/>
      </c>
      <c r="L17" s="56">
        <f t="shared" si="8"/>
        <v>3.4828104508639957</v>
      </c>
      <c r="M17" s="38">
        <f t="shared" si="9"/>
        <v>1</v>
      </c>
    </row>
    <row r="18" spans="1:13" s="38" customFormat="1" ht="15">
      <c r="A18" s="60">
        <v>165</v>
      </c>
      <c r="B18" s="57" t="s">
        <v>189</v>
      </c>
      <c r="C18" s="33">
        <f t="shared" si="0"/>
        <v>1</v>
      </c>
      <c r="D18" s="34">
        <f t="shared" si="1"/>
        <v>767.3518154466028</v>
      </c>
      <c r="E18" s="35">
        <f t="shared" si="2"/>
        <v>9706.05640082476</v>
      </c>
      <c r="F18" s="35">
        <f t="shared" si="3"/>
        <v>7447960</v>
      </c>
      <c r="G18" s="35">
        <f t="shared" si="4"/>
        <v>76963782.15</v>
      </c>
      <c r="H18" s="36">
        <f t="shared" si="5"/>
        <v>6926740.3935</v>
      </c>
      <c r="I18" s="37">
        <f t="shared" si="6"/>
        <v>-53.70045103546995</v>
      </c>
      <c r="J18" s="36">
        <f t="shared" si="7"/>
        <v>10774929.501000002</v>
      </c>
      <c r="K18" s="37">
        <f t="shared" si="10"/>
        <v>342.7725291929374</v>
      </c>
      <c r="L18" s="56">
        <f t="shared" si="8"/>
        <v>9.677227121562398</v>
      </c>
      <c r="M18" s="38">
        <f t="shared" si="9"/>
        <v>1</v>
      </c>
    </row>
    <row r="19" spans="1:13" s="38" customFormat="1" ht="15">
      <c r="A19" s="60">
        <v>230</v>
      </c>
      <c r="B19" s="57" t="s">
        <v>254</v>
      </c>
      <c r="C19" s="33">
        <f t="shared" si="0"/>
        <v>1</v>
      </c>
      <c r="D19" s="34">
        <f t="shared" si="1"/>
        <v>0</v>
      </c>
      <c r="E19" s="35">
        <f t="shared" si="2"/>
        <v>20600.193650793648</v>
      </c>
      <c r="F19" s="35">
        <f t="shared" si="3"/>
        <v>0</v>
      </c>
      <c r="G19" s="35">
        <f t="shared" si="4"/>
        <v>1380608.5</v>
      </c>
      <c r="H19" s="36">
        <f t="shared" si="5"/>
        <v>124254.765</v>
      </c>
      <c r="I19" s="37">
        <f t="shared" si="6"/>
        <v>6.0317280073341895</v>
      </c>
      <c r="J19" s="36">
        <f t="shared" si="7"/>
      </c>
      <c r="K19" s="37">
        <f t="shared" si="10"/>
      </c>
      <c r="L19" s="56">
        <f t="shared" si="8"/>
        <v>0</v>
      </c>
      <c r="M19" s="38">
        <f t="shared" si="9"/>
        <v>1</v>
      </c>
    </row>
    <row r="20" spans="1:13" s="38" customFormat="1" ht="15">
      <c r="A20" s="60">
        <v>234</v>
      </c>
      <c r="B20" s="57" t="s">
        <v>258</v>
      </c>
      <c r="C20" s="33">
        <f t="shared" si="0"/>
        <v>1</v>
      </c>
      <c r="D20" s="34">
        <f t="shared" si="1"/>
        <v>0</v>
      </c>
      <c r="E20" s="35">
        <f t="shared" si="2"/>
        <v>16199.608939393936</v>
      </c>
      <c r="F20" s="35">
        <f t="shared" si="3"/>
        <v>0</v>
      </c>
      <c r="G20" s="35">
        <f t="shared" si="4"/>
        <v>1132667</v>
      </c>
      <c r="H20" s="36">
        <f t="shared" si="5"/>
        <v>101940.03</v>
      </c>
      <c r="I20" s="37">
        <f t="shared" si="6"/>
        <v>6.292746348469187</v>
      </c>
      <c r="J20" s="36">
        <f t="shared" si="7"/>
      </c>
      <c r="K20" s="37">
        <f t="shared" si="10"/>
      </c>
      <c r="L20" s="56">
        <f t="shared" si="8"/>
        <v>0</v>
      </c>
      <c r="M20" s="38">
        <f t="shared" si="9"/>
        <v>1</v>
      </c>
    </row>
    <row r="21" spans="1:13" s="38" customFormat="1" ht="15">
      <c r="A21" s="60">
        <v>242</v>
      </c>
      <c r="B21" s="57" t="s">
        <v>266</v>
      </c>
      <c r="C21" s="33">
        <f t="shared" si="0"/>
        <v>1</v>
      </c>
      <c r="D21" s="34">
        <f t="shared" si="1"/>
        <v>11.412698412698411</v>
      </c>
      <c r="E21" s="35">
        <f t="shared" si="2"/>
        <v>24848.54937413074</v>
      </c>
      <c r="F21" s="35">
        <f t="shared" si="3"/>
        <v>283589</v>
      </c>
      <c r="G21" s="35">
        <f t="shared" si="4"/>
        <v>4093292.5</v>
      </c>
      <c r="H21" s="36">
        <f t="shared" si="5"/>
        <v>368396.325</v>
      </c>
      <c r="I21" s="37">
        <f t="shared" si="6"/>
        <v>3.412968850740679</v>
      </c>
      <c r="J21" s="36">
        <f t="shared" si="7"/>
        <v>573060.9500000001</v>
      </c>
      <c r="K21" s="37">
        <f t="shared" si="10"/>
        <v>11.649450663762398</v>
      </c>
      <c r="L21" s="56">
        <f t="shared" si="8"/>
        <v>6.928139144710524</v>
      </c>
      <c r="M21" s="38">
        <f t="shared" si="9"/>
        <v>1</v>
      </c>
    </row>
    <row r="22" spans="1:13" s="38" customFormat="1" ht="15">
      <c r="A22" s="60">
        <v>253</v>
      </c>
      <c r="B22" s="57" t="s">
        <v>277</v>
      </c>
      <c r="C22" s="33">
        <f t="shared" si="0"/>
        <v>1</v>
      </c>
      <c r="D22" s="34">
        <f t="shared" si="1"/>
        <v>0</v>
      </c>
      <c r="E22" s="35">
        <f t="shared" si="2"/>
        <v>26811.794761904763</v>
      </c>
      <c r="F22" s="35">
        <f t="shared" si="3"/>
        <v>0</v>
      </c>
      <c r="G22" s="35">
        <f t="shared" si="4"/>
        <v>1622762.4</v>
      </c>
      <c r="H22" s="36">
        <f t="shared" si="5"/>
        <v>146048.61599999998</v>
      </c>
      <c r="I22" s="37">
        <f t="shared" si="6"/>
        <v>5.44717790423756</v>
      </c>
      <c r="J22" s="36">
        <f t="shared" si="7"/>
      </c>
      <c r="K22" s="37">
        <f t="shared" si="10"/>
      </c>
      <c r="L22" s="56">
        <f t="shared" si="8"/>
        <v>0</v>
      </c>
      <c r="M22" s="38">
        <f t="shared" si="9"/>
        <v>1</v>
      </c>
    </row>
    <row r="23" spans="1:13" s="38" customFormat="1" ht="15">
      <c r="A23" s="60">
        <v>263</v>
      </c>
      <c r="B23" s="57" t="s">
        <v>287</v>
      </c>
      <c r="C23" s="33">
        <f t="shared" si="0"/>
        <v>1</v>
      </c>
      <c r="D23" s="34">
        <f t="shared" si="1"/>
        <v>4.463768115942029</v>
      </c>
      <c r="E23" s="35">
        <f t="shared" si="2"/>
        <v>12112.636363636362</v>
      </c>
      <c r="F23" s="35">
        <f t="shared" si="3"/>
        <v>54068</v>
      </c>
      <c r="G23" s="35">
        <f t="shared" si="4"/>
        <v>1000343.6</v>
      </c>
      <c r="H23" s="36">
        <f t="shared" si="5"/>
        <v>90030.924</v>
      </c>
      <c r="I23" s="37">
        <f t="shared" si="6"/>
        <v>2.9690418270926684</v>
      </c>
      <c r="J23" s="36">
        <f t="shared" si="7"/>
      </c>
      <c r="K23" s="37">
        <f t="shared" si="10"/>
      </c>
      <c r="L23" s="56">
        <f t="shared" si="8"/>
        <v>5.404942861632743</v>
      </c>
      <c r="M23" s="38">
        <f t="shared" si="9"/>
        <v>1</v>
      </c>
    </row>
    <row r="24" spans="1:13" s="38" customFormat="1" ht="15">
      <c r="A24" s="60">
        <v>296</v>
      </c>
      <c r="B24" s="57" t="s">
        <v>320</v>
      </c>
      <c r="C24" s="33">
        <f t="shared" si="0"/>
        <v>1</v>
      </c>
      <c r="D24" s="34">
        <f t="shared" si="1"/>
        <v>32.637362637362635</v>
      </c>
      <c r="E24" s="35">
        <f t="shared" si="2"/>
        <v>21234.313804713805</v>
      </c>
      <c r="F24" s="35">
        <f t="shared" si="3"/>
        <v>693032</v>
      </c>
      <c r="G24" s="35">
        <f t="shared" si="4"/>
        <v>7464954.6</v>
      </c>
      <c r="H24" s="36">
        <f t="shared" si="5"/>
        <v>671845.914</v>
      </c>
      <c r="I24" s="37">
        <f t="shared" si="6"/>
        <v>-0.9977287796932205</v>
      </c>
      <c r="J24" s="36">
        <f t="shared" si="7"/>
      </c>
      <c r="K24" s="37">
        <f t="shared" si="10"/>
      </c>
      <c r="L24" s="56">
        <f t="shared" si="8"/>
        <v>9.283807298707483</v>
      </c>
      <c r="M24" s="38">
        <f t="shared" si="9"/>
        <v>1</v>
      </c>
    </row>
    <row r="25" spans="1:13" s="38" customFormat="1" ht="15">
      <c r="A25" s="60">
        <v>327</v>
      </c>
      <c r="B25" s="57" t="s">
        <v>351</v>
      </c>
      <c r="C25" s="33">
        <f t="shared" si="0"/>
        <v>1</v>
      </c>
      <c r="D25" s="34">
        <f t="shared" si="1"/>
        <v>3.244813278008298</v>
      </c>
      <c r="E25" s="35">
        <f t="shared" si="2"/>
        <v>14570.946291560107</v>
      </c>
      <c r="F25" s="35">
        <f t="shared" si="3"/>
        <v>47280</v>
      </c>
      <c r="G25" s="35">
        <f t="shared" si="4"/>
        <v>1843491</v>
      </c>
      <c r="H25" s="36">
        <f t="shared" si="5"/>
        <v>165914.19</v>
      </c>
      <c r="I25" s="37">
        <f t="shared" si="6"/>
        <v>8.141831534216566</v>
      </c>
      <c r="J25" s="36">
        <f t="shared" si="7"/>
      </c>
      <c r="K25" s="37">
        <f t="shared" si="10"/>
      </c>
      <c r="L25" s="56">
        <f t="shared" si="8"/>
        <v>2.564699258092391</v>
      </c>
      <c r="M25" s="38">
        <f t="shared" si="9"/>
        <v>1</v>
      </c>
    </row>
    <row r="26" spans="1:13" s="38" customFormat="1" ht="15">
      <c r="A26" s="60">
        <v>337</v>
      </c>
      <c r="B26" s="57" t="s">
        <v>361</v>
      </c>
      <c r="C26" s="33">
        <f t="shared" si="0"/>
        <v>1</v>
      </c>
      <c r="D26" s="34">
        <f t="shared" si="1"/>
        <v>2.244813278008298</v>
      </c>
      <c r="E26" s="35">
        <f t="shared" si="2"/>
        <v>19886.286506469507</v>
      </c>
      <c r="F26" s="35">
        <f t="shared" si="3"/>
        <v>44641</v>
      </c>
      <c r="G26" s="35">
        <f t="shared" si="4"/>
        <v>1980549.05</v>
      </c>
      <c r="H26" s="36">
        <f t="shared" si="5"/>
        <v>178249.41449999998</v>
      </c>
      <c r="I26" s="37">
        <f t="shared" si="6"/>
        <v>6.718620616098125</v>
      </c>
      <c r="J26" s="36">
        <f t="shared" si="7"/>
      </c>
      <c r="K26" s="37">
        <f t="shared" si="10"/>
      </c>
      <c r="L26" s="56">
        <f t="shared" si="8"/>
        <v>2.2539709380083264</v>
      </c>
      <c r="M26" s="38">
        <f t="shared" si="9"/>
        <v>1</v>
      </c>
    </row>
    <row r="27" spans="1:13" s="38" customFormat="1" ht="15">
      <c r="A27" s="60">
        <v>340</v>
      </c>
      <c r="B27" s="57" t="s">
        <v>364</v>
      </c>
      <c r="C27" s="33">
        <f t="shared" si="0"/>
        <v>1</v>
      </c>
      <c r="D27" s="34">
        <f t="shared" si="1"/>
        <v>11.489626556016603</v>
      </c>
      <c r="E27" s="35">
        <f t="shared" si="2"/>
        <v>12235.819790538095</v>
      </c>
      <c r="F27" s="35">
        <f t="shared" si="3"/>
        <v>140585</v>
      </c>
      <c r="G27" s="35">
        <f t="shared" si="4"/>
        <v>2355671.85</v>
      </c>
      <c r="H27" s="36">
        <f t="shared" si="5"/>
        <v>212010.4665</v>
      </c>
      <c r="I27" s="37">
        <f t="shared" si="6"/>
        <v>5.837407523379268</v>
      </c>
      <c r="J27" s="36">
        <f t="shared" si="7"/>
      </c>
      <c r="K27" s="37">
        <f t="shared" si="10"/>
      </c>
      <c r="L27" s="56">
        <f t="shared" si="8"/>
        <v>5.967936493361756</v>
      </c>
      <c r="M27" s="38">
        <f t="shared" si="9"/>
        <v>1</v>
      </c>
    </row>
    <row r="28" spans="1:13" s="38" customFormat="1" ht="15">
      <c r="A28" s="60">
        <v>620</v>
      </c>
      <c r="B28" s="57" t="s">
        <v>385</v>
      </c>
      <c r="C28" s="33">
        <f t="shared" si="0"/>
        <v>1</v>
      </c>
      <c r="D28" s="34">
        <f t="shared" si="1"/>
        <v>40.16728027942979</v>
      </c>
      <c r="E28" s="35">
        <f t="shared" si="2"/>
        <v>13992.607816363183</v>
      </c>
      <c r="F28" s="35">
        <f t="shared" si="3"/>
        <v>562045</v>
      </c>
      <c r="G28" s="35">
        <f t="shared" si="4"/>
        <v>6327809</v>
      </c>
      <c r="H28" s="36">
        <f t="shared" si="5"/>
        <v>569502.8099999999</v>
      </c>
      <c r="I28" s="37">
        <f t="shared" si="6"/>
        <v>0.5329821358445175</v>
      </c>
      <c r="J28" s="36">
        <f t="shared" si="7"/>
      </c>
      <c r="K28" s="37">
        <f t="shared" si="10"/>
      </c>
      <c r="L28" s="56">
        <f t="shared" si="8"/>
        <v>8.88214230233561</v>
      </c>
      <c r="M28" s="38">
        <f t="shared" si="9"/>
        <v>1</v>
      </c>
    </row>
    <row r="29" spans="1:13" s="38" customFormat="1" ht="15">
      <c r="A29" s="60">
        <v>632</v>
      </c>
      <c r="B29" s="57" t="s">
        <v>388</v>
      </c>
      <c r="C29" s="33">
        <f t="shared" si="0"/>
        <v>1</v>
      </c>
      <c r="D29" s="34">
        <f t="shared" si="1"/>
        <v>8</v>
      </c>
      <c r="E29" s="35">
        <f t="shared" si="2"/>
        <v>12735.5</v>
      </c>
      <c r="F29" s="35">
        <f t="shared" si="3"/>
        <v>101884</v>
      </c>
      <c r="G29" s="35">
        <f t="shared" si="4"/>
        <v>1874991</v>
      </c>
      <c r="H29" s="36">
        <f t="shared" si="5"/>
        <v>168749.19</v>
      </c>
      <c r="I29" s="37">
        <f t="shared" si="6"/>
        <v>5.250299556358211</v>
      </c>
      <c r="J29" s="36">
        <f t="shared" si="7"/>
      </c>
      <c r="K29" s="37">
        <f t="shared" si="10"/>
      </c>
      <c r="L29" s="56">
        <f t="shared" si="8"/>
        <v>5.433839415762529</v>
      </c>
      <c r="M29" s="38">
        <f t="shared" si="9"/>
        <v>1</v>
      </c>
    </row>
    <row r="30" spans="1:13" s="38" customFormat="1" ht="15">
      <c r="A30" s="60">
        <v>685</v>
      </c>
      <c r="B30" s="57" t="s">
        <v>405</v>
      </c>
      <c r="C30" s="33">
        <f t="shared" si="0"/>
        <v>1</v>
      </c>
      <c r="D30" s="34">
        <f t="shared" si="1"/>
        <v>1.2448132780082988</v>
      </c>
      <c r="E30" s="35">
        <f t="shared" si="2"/>
        <v>12859.76</v>
      </c>
      <c r="F30" s="35">
        <f t="shared" si="3"/>
        <v>16008</v>
      </c>
      <c r="G30" s="35">
        <f t="shared" si="4"/>
        <v>1430678</v>
      </c>
      <c r="H30" s="36">
        <f t="shared" si="5"/>
        <v>128761.01999999999</v>
      </c>
      <c r="I30" s="37">
        <f t="shared" si="6"/>
        <v>8.767894579681112</v>
      </c>
      <c r="J30" s="36">
        <f t="shared" si="7"/>
      </c>
      <c r="K30" s="37">
        <f t="shared" si="10"/>
      </c>
      <c r="L30" s="56">
        <f t="shared" si="8"/>
        <v>1.118910055232554</v>
      </c>
      <c r="M30" s="38">
        <f t="shared" si="9"/>
        <v>1</v>
      </c>
    </row>
    <row r="31" spans="1:13" s="38" customFormat="1" ht="15">
      <c r="A31" s="60">
        <v>774</v>
      </c>
      <c r="B31" s="57" t="s">
        <v>432</v>
      </c>
      <c r="C31" s="33">
        <f t="shared" si="0"/>
        <v>1</v>
      </c>
      <c r="D31" s="34">
        <f t="shared" si="1"/>
        <v>45.49450549450548</v>
      </c>
      <c r="E31" s="35">
        <f t="shared" si="2"/>
        <v>23242.98260869566</v>
      </c>
      <c r="F31" s="35">
        <f t="shared" si="3"/>
        <v>1057428</v>
      </c>
      <c r="G31" s="35">
        <f t="shared" si="4"/>
        <v>8574167.169220999</v>
      </c>
      <c r="H31" s="36">
        <f t="shared" si="5"/>
        <v>771675.0452298899</v>
      </c>
      <c r="I31" s="37">
        <f t="shared" si="6"/>
        <v>-12.294160331351117</v>
      </c>
      <c r="J31" s="36">
        <f t="shared" si="7"/>
      </c>
      <c r="K31" s="37">
        <f t="shared" si="10"/>
      </c>
      <c r="L31" s="56">
        <f t="shared" si="8"/>
        <v>12.332719658136455</v>
      </c>
      <c r="M31" s="38">
        <f t="shared" si="9"/>
        <v>1</v>
      </c>
    </row>
    <row r="32" spans="1:13" s="38" customFormat="1" ht="15">
      <c r="A32" s="39">
        <v>1</v>
      </c>
      <c r="B32" s="40" t="s">
        <v>25</v>
      </c>
      <c r="C32" s="33">
        <f t="shared" si="0"/>
        <v>1</v>
      </c>
      <c r="D32" s="34">
        <f t="shared" si="1"/>
        <v>23.04267161410018</v>
      </c>
      <c r="E32" s="35">
        <f t="shared" si="2"/>
        <v>10807.817954911436</v>
      </c>
      <c r="F32" s="35">
        <f t="shared" si="3"/>
        <v>249041</v>
      </c>
      <c r="G32" s="35">
        <f t="shared" si="4"/>
        <v>21939613</v>
      </c>
      <c r="H32" s="36">
        <f t="shared" si="5"/>
        <v>1974565.17</v>
      </c>
      <c r="I32" s="37">
        <f t="shared" si="6"/>
        <v>159.65518453388307</v>
      </c>
      <c r="J32" s="36">
        <f t="shared" si="7"/>
      </c>
      <c r="K32" s="37">
        <f t="shared" si="10"/>
      </c>
      <c r="L32" s="56">
        <f t="shared" si="8"/>
        <v>1.135120295877598</v>
      </c>
      <c r="M32" s="38">
        <f t="shared" si="9"/>
        <v>0</v>
      </c>
    </row>
    <row r="33" spans="1:13" s="38" customFormat="1" ht="15">
      <c r="A33" s="39">
        <v>2</v>
      </c>
      <c r="B33" s="40" t="s">
        <v>26</v>
      </c>
      <c r="C33" s="33">
        <f t="shared" si="0"/>
        <v>1</v>
      </c>
      <c r="D33" s="34">
        <f t="shared" si="1"/>
        <v>0</v>
      </c>
      <c r="E33" s="35">
        <f t="shared" si="2"/>
        <v>11190.390442796755</v>
      </c>
      <c r="F33" s="35">
        <f t="shared" si="3"/>
        <v>0</v>
      </c>
      <c r="G33" s="35">
        <f t="shared" si="4"/>
        <v>26586171.4</v>
      </c>
      <c r="H33" s="36">
        <f t="shared" si="5"/>
        <v>2392755.426</v>
      </c>
      <c r="I33" s="37">
        <f t="shared" si="6"/>
        <v>213.8223360687307</v>
      </c>
      <c r="J33" s="36">
        <f t="shared" si="7"/>
      </c>
      <c r="K33" s="37">
        <f t="shared" si="10"/>
      </c>
      <c r="L33" s="56">
        <f t="shared" si="8"/>
        <v>0</v>
      </c>
      <c r="M33" s="38">
        <f t="shared" si="9"/>
        <v>0</v>
      </c>
    </row>
    <row r="34" spans="1:13" s="38" customFormat="1" ht="15">
      <c r="A34" s="39">
        <v>3</v>
      </c>
      <c r="B34" s="40" t="s">
        <v>27</v>
      </c>
      <c r="C34" s="33">
        <f t="shared" si="0"/>
        <v>1</v>
      </c>
      <c r="D34" s="34">
        <f t="shared" si="1"/>
        <v>0</v>
      </c>
      <c r="E34" s="35">
        <f t="shared" si="2"/>
        <v>10423.564138499587</v>
      </c>
      <c r="F34" s="35">
        <f t="shared" si="3"/>
        <v>0</v>
      </c>
      <c r="G34" s="35">
        <f t="shared" si="4"/>
        <v>12688529</v>
      </c>
      <c r="H34" s="36">
        <f t="shared" si="5"/>
        <v>1141967.6099999999</v>
      </c>
      <c r="I34" s="37">
        <f t="shared" si="6"/>
        <v>109.55634702549828</v>
      </c>
      <c r="J34" s="36">
        <f t="shared" si="7"/>
      </c>
      <c r="K34" s="37">
        <f t="shared" si="10"/>
      </c>
      <c r="L34" s="56">
        <f t="shared" si="8"/>
        <v>0</v>
      </c>
      <c r="M34" s="38">
        <f t="shared" si="9"/>
        <v>0</v>
      </c>
    </row>
    <row r="35" spans="1:13" s="38" customFormat="1" ht="15">
      <c r="A35" s="39">
        <v>4</v>
      </c>
      <c r="B35" s="40" t="s">
        <v>28</v>
      </c>
      <c r="C35" s="33">
        <f t="shared" si="0"/>
        <v>0</v>
      </c>
      <c r="D35" s="34">
        <f t="shared" si="1"/>
        <v>0</v>
      </c>
      <c r="E35" s="35">
        <f t="shared" si="2"/>
        <v>12697.210000000001</v>
      </c>
      <c r="F35" s="35">
        <f t="shared" si="3"/>
        <v>0</v>
      </c>
      <c r="G35" s="35">
        <f t="shared" si="4"/>
        <v>0</v>
      </c>
      <c r="H35" s="36">
        <f t="shared" si="5"/>
        <v>0</v>
      </c>
      <c r="I35" s="37">
        <f t="shared" si="6"/>
      </c>
      <c r="J35" s="36">
        <f t="shared" si="7"/>
      </c>
      <c r="K35" s="37">
        <f t="shared" si="10"/>
      </c>
      <c r="L35" s="56">
        <f t="shared" si="8"/>
      </c>
      <c r="M35" s="38">
        <f t="shared" si="9"/>
        <v>0</v>
      </c>
    </row>
    <row r="36" spans="1:13" s="38" customFormat="1" ht="15">
      <c r="A36" s="39">
        <v>5</v>
      </c>
      <c r="B36" s="40" t="s">
        <v>29</v>
      </c>
      <c r="C36" s="33">
        <f t="shared" si="0"/>
        <v>1</v>
      </c>
      <c r="D36" s="34">
        <f t="shared" si="1"/>
        <v>13.476361424400771</v>
      </c>
      <c r="E36" s="35">
        <f t="shared" si="2"/>
        <v>11804.373227328571</v>
      </c>
      <c r="F36" s="35">
        <f t="shared" si="3"/>
        <v>159080</v>
      </c>
      <c r="G36" s="35">
        <f t="shared" si="4"/>
        <v>47141622.15</v>
      </c>
      <c r="H36" s="36">
        <f t="shared" si="5"/>
        <v>4242745.9935</v>
      </c>
      <c r="I36" s="37">
        <f t="shared" si="6"/>
        <v>345.94517767752484</v>
      </c>
      <c r="J36" s="36">
        <f t="shared" si="7"/>
      </c>
      <c r="K36" s="37">
        <f t="shared" si="10"/>
      </c>
      <c r="L36" s="56">
        <f t="shared" si="8"/>
        <v>0.33745126439184275</v>
      </c>
      <c r="M36" s="38">
        <f t="shared" si="9"/>
        <v>0</v>
      </c>
    </row>
    <row r="37" spans="1:13" s="38" customFormat="1" ht="15">
      <c r="A37" s="39">
        <v>6</v>
      </c>
      <c r="B37" s="40" t="s">
        <v>30</v>
      </c>
      <c r="C37" s="33">
        <f t="shared" si="0"/>
        <v>0</v>
      </c>
      <c r="D37" s="34">
        <f t="shared" si="1"/>
        <v>0</v>
      </c>
      <c r="E37" s="35">
        <f t="shared" si="2"/>
        <v>0</v>
      </c>
      <c r="F37" s="35">
        <f t="shared" si="3"/>
        <v>0</v>
      </c>
      <c r="G37" s="35">
        <f t="shared" si="4"/>
        <v>0</v>
      </c>
      <c r="H37" s="36">
        <f t="shared" si="5"/>
        <v>0</v>
      </c>
      <c r="I37" s="37">
        <f t="shared" si="6"/>
      </c>
      <c r="J37" s="36">
        <f t="shared" si="7"/>
      </c>
      <c r="K37" s="37">
        <f t="shared" si="10"/>
      </c>
      <c r="L37" s="56">
        <f t="shared" si="8"/>
      </c>
      <c r="M37" s="38">
        <f t="shared" si="9"/>
        <v>0</v>
      </c>
    </row>
    <row r="38" spans="1:13" s="38" customFormat="1" ht="15">
      <c r="A38" s="39">
        <v>7</v>
      </c>
      <c r="B38" s="40" t="s">
        <v>31</v>
      </c>
      <c r="C38" s="33">
        <f t="shared" si="0"/>
        <v>1</v>
      </c>
      <c r="D38" s="34">
        <f t="shared" si="1"/>
        <v>47</v>
      </c>
      <c r="E38" s="35">
        <f t="shared" si="2"/>
        <v>10089.95744680851</v>
      </c>
      <c r="F38" s="35">
        <f t="shared" si="3"/>
        <v>474228</v>
      </c>
      <c r="G38" s="35">
        <f t="shared" si="4"/>
        <v>28176920.2</v>
      </c>
      <c r="H38" s="36">
        <f t="shared" si="5"/>
        <v>2535922.818</v>
      </c>
      <c r="I38" s="37">
        <f t="shared" si="6"/>
        <v>204.3313689744174</v>
      </c>
      <c r="J38" s="36">
        <f t="shared" si="7"/>
      </c>
      <c r="K38" s="37">
        <f t="shared" si="10"/>
      </c>
      <c r="L38" s="56">
        <f t="shared" si="8"/>
        <v>1.6830370268784736</v>
      </c>
      <c r="M38" s="38">
        <f t="shared" si="9"/>
        <v>0</v>
      </c>
    </row>
    <row r="39" spans="1:13" s="38" customFormat="1" ht="15">
      <c r="A39" s="39">
        <v>8</v>
      </c>
      <c r="B39" s="40" t="s">
        <v>32</v>
      </c>
      <c r="C39" s="33">
        <f t="shared" si="0"/>
        <v>1</v>
      </c>
      <c r="D39" s="34">
        <f t="shared" si="1"/>
        <v>67.21991701244814</v>
      </c>
      <c r="E39" s="35">
        <f t="shared" si="2"/>
        <v>14870.94962962963</v>
      </c>
      <c r="F39" s="35">
        <f t="shared" si="3"/>
        <v>999624</v>
      </c>
      <c r="G39" s="35">
        <f t="shared" si="4"/>
        <v>21659213.25</v>
      </c>
      <c r="H39" s="36">
        <f t="shared" si="5"/>
        <v>1949329.1925</v>
      </c>
      <c r="I39" s="37">
        <f t="shared" si="6"/>
        <v>63.863116758042096</v>
      </c>
      <c r="J39" s="36">
        <f t="shared" si="7"/>
      </c>
      <c r="K39" s="37">
        <f t="shared" si="10"/>
      </c>
      <c r="L39" s="56">
        <f t="shared" si="8"/>
        <v>4.615236890010306</v>
      </c>
      <c r="M39" s="38">
        <f t="shared" si="9"/>
        <v>0</v>
      </c>
    </row>
    <row r="40" spans="1:13" s="38" customFormat="1" ht="15">
      <c r="A40" s="39">
        <v>9</v>
      </c>
      <c r="B40" s="40" t="s">
        <v>33</v>
      </c>
      <c r="C40" s="33">
        <f t="shared" si="0"/>
        <v>1</v>
      </c>
      <c r="D40" s="34">
        <f t="shared" si="1"/>
        <v>3.1185895132244474</v>
      </c>
      <c r="E40" s="35">
        <f t="shared" si="2"/>
        <v>13731.528249680865</v>
      </c>
      <c r="F40" s="35">
        <f t="shared" si="3"/>
        <v>42823</v>
      </c>
      <c r="G40" s="35">
        <f t="shared" si="4"/>
        <v>76152547</v>
      </c>
      <c r="H40" s="36">
        <f t="shared" si="5"/>
        <v>6853729.2299999995</v>
      </c>
      <c r="I40" s="37">
        <f t="shared" si="6"/>
        <v>496.004967994607</v>
      </c>
      <c r="J40" s="36">
        <f t="shared" si="7"/>
      </c>
      <c r="K40" s="37">
        <f t="shared" si="10"/>
      </c>
      <c r="L40" s="56">
        <f t="shared" si="8"/>
        <v>0.05623318153757877</v>
      </c>
      <c r="M40" s="38">
        <f t="shared" si="9"/>
        <v>0</v>
      </c>
    </row>
    <row r="41" spans="1:13" s="38" customFormat="1" ht="15">
      <c r="A41" s="39">
        <v>10</v>
      </c>
      <c r="B41" s="40" t="s">
        <v>34</v>
      </c>
      <c r="C41" s="33">
        <f t="shared" si="0"/>
        <v>1</v>
      </c>
      <c r="D41" s="34">
        <f t="shared" si="1"/>
        <v>13.140483147821827</v>
      </c>
      <c r="E41" s="35">
        <f t="shared" si="2"/>
        <v>12684.312907294328</v>
      </c>
      <c r="F41" s="35">
        <f t="shared" si="3"/>
        <v>166678</v>
      </c>
      <c r="G41" s="35">
        <f t="shared" si="4"/>
        <v>58074261.26</v>
      </c>
      <c r="H41" s="36">
        <f t="shared" si="5"/>
        <v>5226683.5134</v>
      </c>
      <c r="I41" s="37">
        <f t="shared" si="6"/>
        <v>398.9183766106998</v>
      </c>
      <c r="J41" s="36">
        <f t="shared" si="7"/>
      </c>
      <c r="K41" s="37">
        <f t="shared" si="10"/>
      </c>
      <c r="L41" s="56">
        <f t="shared" si="8"/>
        <v>0.2870083861312987</v>
      </c>
      <c r="M41" s="38">
        <f t="shared" si="9"/>
        <v>0</v>
      </c>
    </row>
    <row r="42" spans="1:13" s="38" customFormat="1" ht="15">
      <c r="A42" s="39">
        <v>11</v>
      </c>
      <c r="B42" s="40" t="s">
        <v>35</v>
      </c>
      <c r="C42" s="33">
        <f t="shared" si="0"/>
        <v>0</v>
      </c>
      <c r="D42" s="34">
        <f t="shared" si="1"/>
        <v>0</v>
      </c>
      <c r="E42" s="35">
        <f t="shared" si="2"/>
        <v>0</v>
      </c>
      <c r="F42" s="35">
        <f t="shared" si="3"/>
        <v>0</v>
      </c>
      <c r="G42" s="35">
        <f t="shared" si="4"/>
        <v>0</v>
      </c>
      <c r="H42" s="36">
        <f t="shared" si="5"/>
        <v>0</v>
      </c>
      <c r="I42" s="37">
        <f t="shared" si="6"/>
      </c>
      <c r="J42" s="36">
        <f t="shared" si="7"/>
      </c>
      <c r="K42" s="37">
        <f t="shared" si="10"/>
      </c>
      <c r="L42" s="56">
        <f t="shared" si="8"/>
      </c>
      <c r="M42" s="38">
        <f t="shared" si="9"/>
        <v>0</v>
      </c>
    </row>
    <row r="43" spans="1:13" s="38" customFormat="1" ht="15">
      <c r="A43" s="39">
        <v>12</v>
      </c>
      <c r="B43" s="40" t="s">
        <v>36</v>
      </c>
      <c r="C43" s="33">
        <f t="shared" si="0"/>
        <v>0</v>
      </c>
      <c r="D43" s="34">
        <f t="shared" si="1"/>
        <v>0</v>
      </c>
      <c r="E43" s="35">
        <f t="shared" si="2"/>
        <v>0</v>
      </c>
      <c r="F43" s="35">
        <f t="shared" si="3"/>
        <v>0</v>
      </c>
      <c r="G43" s="35">
        <f t="shared" si="4"/>
        <v>0</v>
      </c>
      <c r="H43" s="36">
        <f t="shared" si="5"/>
        <v>0</v>
      </c>
      <c r="I43" s="37">
        <f t="shared" si="6"/>
      </c>
      <c r="J43" s="36">
        <f t="shared" si="7"/>
      </c>
      <c r="K43" s="37">
        <f t="shared" si="10"/>
      </c>
      <c r="L43" s="56">
        <f t="shared" si="8"/>
      </c>
      <c r="M43" s="38">
        <f t="shared" si="9"/>
        <v>0</v>
      </c>
    </row>
    <row r="44" spans="1:13" s="38" customFormat="1" ht="15">
      <c r="A44" s="39">
        <v>13</v>
      </c>
      <c r="B44" s="40" t="s">
        <v>37</v>
      </c>
      <c r="C44" s="33">
        <f t="shared" si="0"/>
        <v>0</v>
      </c>
      <c r="D44" s="34">
        <f t="shared" si="1"/>
        <v>0</v>
      </c>
      <c r="E44" s="35">
        <f t="shared" si="2"/>
        <v>13979.711052631583</v>
      </c>
      <c r="F44" s="35">
        <f t="shared" si="3"/>
        <v>0</v>
      </c>
      <c r="G44" s="35">
        <f t="shared" si="4"/>
        <v>0</v>
      </c>
      <c r="H44" s="36">
        <f t="shared" si="5"/>
        <v>0</v>
      </c>
      <c r="I44" s="37">
        <f t="shared" si="6"/>
      </c>
      <c r="J44" s="36">
        <f t="shared" si="7"/>
      </c>
      <c r="K44" s="37">
        <f t="shared" si="10"/>
      </c>
      <c r="L44" s="56">
        <f t="shared" si="8"/>
      </c>
      <c r="M44" s="38">
        <f t="shared" si="9"/>
        <v>0</v>
      </c>
    </row>
    <row r="45" spans="1:13" s="38" customFormat="1" ht="15">
      <c r="A45" s="39">
        <v>14</v>
      </c>
      <c r="B45" s="40" t="s">
        <v>38</v>
      </c>
      <c r="C45" s="33">
        <f t="shared" si="0"/>
        <v>1</v>
      </c>
      <c r="D45" s="34">
        <f t="shared" si="1"/>
        <v>73.76150273888523</v>
      </c>
      <c r="E45" s="35">
        <f t="shared" si="2"/>
        <v>10529.340796504193</v>
      </c>
      <c r="F45" s="35">
        <f t="shared" si="3"/>
        <v>776660</v>
      </c>
      <c r="G45" s="35">
        <f t="shared" si="4"/>
        <v>28252484.85</v>
      </c>
      <c r="H45" s="36">
        <f t="shared" si="5"/>
        <v>2542723.6365</v>
      </c>
      <c r="I45" s="37">
        <f t="shared" si="6"/>
        <v>167.72784456614266</v>
      </c>
      <c r="J45" s="36">
        <f t="shared" si="7"/>
      </c>
      <c r="K45" s="37">
        <f t="shared" si="10"/>
      </c>
      <c r="L45" s="56">
        <f t="shared" si="8"/>
        <v>2.7489971382110125</v>
      </c>
      <c r="M45" s="38">
        <f t="shared" si="9"/>
        <v>0</v>
      </c>
    </row>
    <row r="46" spans="1:13" s="38" customFormat="1" ht="15">
      <c r="A46" s="39">
        <v>15</v>
      </c>
      <c r="B46" s="40" t="s">
        <v>39</v>
      </c>
      <c r="C46" s="33">
        <f t="shared" si="0"/>
        <v>0</v>
      </c>
      <c r="D46" s="34">
        <f t="shared" si="1"/>
        <v>0</v>
      </c>
      <c r="E46" s="35">
        <f t="shared" si="2"/>
        <v>0</v>
      </c>
      <c r="F46" s="35">
        <f t="shared" si="3"/>
        <v>0</v>
      </c>
      <c r="G46" s="35">
        <f t="shared" si="4"/>
        <v>0</v>
      </c>
      <c r="H46" s="36">
        <f t="shared" si="5"/>
        <v>0</v>
      </c>
      <c r="I46" s="37">
        <f t="shared" si="6"/>
      </c>
      <c r="J46" s="36">
        <f t="shared" si="7"/>
      </c>
      <c r="K46" s="37">
        <f t="shared" si="10"/>
      </c>
      <c r="L46" s="56">
        <f t="shared" si="8"/>
      </c>
      <c r="M46" s="38">
        <f t="shared" si="9"/>
        <v>0</v>
      </c>
    </row>
    <row r="47" spans="1:13" s="38" customFormat="1" ht="15">
      <c r="A47" s="39">
        <v>16</v>
      </c>
      <c r="B47" s="40" t="s">
        <v>40</v>
      </c>
      <c r="C47" s="33">
        <f t="shared" si="0"/>
        <v>1</v>
      </c>
      <c r="D47" s="34">
        <f t="shared" si="1"/>
        <v>321.46422628951746</v>
      </c>
      <c r="E47" s="35">
        <f t="shared" si="2"/>
        <v>8829.013519668737</v>
      </c>
      <c r="F47" s="35">
        <f t="shared" si="3"/>
        <v>2838212</v>
      </c>
      <c r="G47" s="35">
        <f t="shared" si="4"/>
        <v>64200139</v>
      </c>
      <c r="H47" s="36">
        <f t="shared" si="5"/>
        <v>5778012.51</v>
      </c>
      <c r="I47" s="37">
        <f t="shared" si="6"/>
        <v>332.97043927397914</v>
      </c>
      <c r="J47" s="36">
        <f t="shared" si="7"/>
      </c>
      <c r="K47" s="37">
        <f t="shared" si="10"/>
      </c>
      <c r="L47" s="56">
        <f t="shared" si="8"/>
        <v>4.420881394041841</v>
      </c>
      <c r="M47" s="38">
        <f t="shared" si="9"/>
        <v>0</v>
      </c>
    </row>
    <row r="48" spans="1:13" s="38" customFormat="1" ht="15">
      <c r="A48" s="39">
        <v>17</v>
      </c>
      <c r="B48" s="40" t="s">
        <v>41</v>
      </c>
      <c r="C48" s="33">
        <f t="shared" si="0"/>
        <v>1</v>
      </c>
      <c r="D48" s="34">
        <f t="shared" si="1"/>
        <v>33.00623052959501</v>
      </c>
      <c r="E48" s="35">
        <f t="shared" si="2"/>
        <v>11040.15799905616</v>
      </c>
      <c r="F48" s="35">
        <f t="shared" si="3"/>
        <v>364394</v>
      </c>
      <c r="G48" s="35">
        <f t="shared" si="4"/>
        <v>27980859.6</v>
      </c>
      <c r="H48" s="36">
        <f t="shared" si="5"/>
        <v>2518277.364</v>
      </c>
      <c r="I48" s="37">
        <f t="shared" si="6"/>
        <v>195.0953386884625</v>
      </c>
      <c r="J48" s="36">
        <f t="shared" si="7"/>
      </c>
      <c r="K48" s="37">
        <f t="shared" si="10"/>
      </c>
      <c r="L48" s="56">
        <f t="shared" si="8"/>
        <v>1.3022973747382656</v>
      </c>
      <c r="M48" s="38">
        <f t="shared" si="9"/>
        <v>0</v>
      </c>
    </row>
    <row r="49" spans="1:13" s="38" customFormat="1" ht="15">
      <c r="A49" s="39">
        <v>18</v>
      </c>
      <c r="B49" s="40" t="s">
        <v>42</v>
      </c>
      <c r="C49" s="33">
        <f t="shared" si="0"/>
        <v>1</v>
      </c>
      <c r="D49" s="34">
        <f t="shared" si="1"/>
        <v>0.9983361064891848</v>
      </c>
      <c r="E49" s="35">
        <f t="shared" si="2"/>
        <v>16042.69333333333</v>
      </c>
      <c r="F49" s="35">
        <f t="shared" si="3"/>
        <v>16016</v>
      </c>
      <c r="G49" s="35">
        <f t="shared" si="4"/>
        <v>7728579</v>
      </c>
      <c r="H49" s="36">
        <f t="shared" si="5"/>
        <v>695572.11</v>
      </c>
      <c r="I49" s="37">
        <f t="shared" si="6"/>
        <v>42.35922833406195</v>
      </c>
      <c r="J49" s="36">
        <f t="shared" si="7"/>
      </c>
      <c r="K49" s="37">
        <f t="shared" si="10"/>
      </c>
      <c r="L49" s="56">
        <f t="shared" si="8"/>
        <v>0.20723085058715193</v>
      </c>
      <c r="M49" s="38">
        <f t="shared" si="9"/>
        <v>0</v>
      </c>
    </row>
    <row r="50" spans="1:13" s="38" customFormat="1" ht="15">
      <c r="A50" s="39">
        <v>19</v>
      </c>
      <c r="B50" s="40" t="s">
        <v>43</v>
      </c>
      <c r="C50" s="33">
        <f t="shared" si="0"/>
        <v>0</v>
      </c>
      <c r="D50" s="34">
        <f t="shared" si="1"/>
        <v>0</v>
      </c>
      <c r="E50" s="35">
        <f t="shared" si="2"/>
        <v>14368.840468548387</v>
      </c>
      <c r="F50" s="35">
        <f t="shared" si="3"/>
        <v>0</v>
      </c>
      <c r="G50" s="35">
        <f t="shared" si="4"/>
        <v>0</v>
      </c>
      <c r="H50" s="36">
        <f t="shared" si="5"/>
        <v>0</v>
      </c>
      <c r="I50" s="37">
        <f t="shared" si="6"/>
      </c>
      <c r="J50" s="36">
        <f t="shared" si="7"/>
      </c>
      <c r="K50" s="37">
        <f t="shared" si="10"/>
      </c>
      <c r="L50" s="56">
        <f t="shared" si="8"/>
      </c>
      <c r="M50" s="38">
        <f t="shared" si="9"/>
        <v>0</v>
      </c>
    </row>
    <row r="51" spans="1:13" s="38" customFormat="1" ht="15">
      <c r="A51" s="39">
        <v>20</v>
      </c>
      <c r="B51" s="40" t="s">
        <v>44</v>
      </c>
      <c r="C51" s="33">
        <f t="shared" si="0"/>
        <v>1</v>
      </c>
      <c r="D51" s="34">
        <f t="shared" si="1"/>
        <v>192.3809523809524</v>
      </c>
      <c r="E51" s="35">
        <f t="shared" si="2"/>
        <v>10500.587376237623</v>
      </c>
      <c r="F51" s="35">
        <f t="shared" si="3"/>
        <v>2020113</v>
      </c>
      <c r="G51" s="35">
        <f t="shared" si="4"/>
        <v>62460806.449999996</v>
      </c>
      <c r="H51" s="36">
        <f t="shared" si="5"/>
        <v>5621472.580499999</v>
      </c>
      <c r="I51" s="37">
        <f t="shared" si="6"/>
        <v>342.967440911898</v>
      </c>
      <c r="J51" s="36">
        <f t="shared" si="7"/>
      </c>
      <c r="K51" s="37">
        <f t="shared" si="10"/>
      </c>
      <c r="L51" s="56">
        <f t="shared" si="8"/>
        <v>3.234208962090659</v>
      </c>
      <c r="M51" s="38">
        <f t="shared" si="9"/>
        <v>0</v>
      </c>
    </row>
    <row r="52" spans="1:13" s="38" customFormat="1" ht="15">
      <c r="A52" s="39">
        <v>21</v>
      </c>
      <c r="B52" s="40" t="s">
        <v>45</v>
      </c>
      <c r="C52" s="33">
        <f t="shared" si="0"/>
        <v>0</v>
      </c>
      <c r="D52" s="34">
        <f t="shared" si="1"/>
        <v>0</v>
      </c>
      <c r="E52" s="35">
        <f t="shared" si="2"/>
        <v>12697.210000000001</v>
      </c>
      <c r="F52" s="35">
        <f t="shared" si="3"/>
        <v>0</v>
      </c>
      <c r="G52" s="35">
        <f t="shared" si="4"/>
        <v>0</v>
      </c>
      <c r="H52" s="36">
        <f t="shared" si="5"/>
        <v>0</v>
      </c>
      <c r="I52" s="37">
        <f t="shared" si="6"/>
      </c>
      <c r="J52" s="36">
        <f t="shared" si="7"/>
      </c>
      <c r="K52" s="37">
        <f t="shared" si="10"/>
      </c>
      <c r="L52" s="56">
        <f t="shared" si="8"/>
      </c>
      <c r="M52" s="38">
        <f t="shared" si="9"/>
        <v>0</v>
      </c>
    </row>
    <row r="53" spans="1:13" s="38" customFormat="1" ht="15">
      <c r="A53" s="39">
        <v>22</v>
      </c>
      <c r="B53" s="40" t="s">
        <v>46</v>
      </c>
      <c r="C53" s="33">
        <f t="shared" si="0"/>
        <v>0</v>
      </c>
      <c r="D53" s="34">
        <f t="shared" si="1"/>
        <v>0</v>
      </c>
      <c r="E53" s="35">
        <f t="shared" si="2"/>
        <v>14220.18</v>
      </c>
      <c r="F53" s="35">
        <f t="shared" si="3"/>
        <v>0</v>
      </c>
      <c r="G53" s="35">
        <f t="shared" si="4"/>
        <v>0</v>
      </c>
      <c r="H53" s="36">
        <f t="shared" si="5"/>
        <v>0</v>
      </c>
      <c r="I53" s="37">
        <f t="shared" si="6"/>
      </c>
      <c r="J53" s="36">
        <f t="shared" si="7"/>
      </c>
      <c r="K53" s="37">
        <f t="shared" si="10"/>
      </c>
      <c r="L53" s="56">
        <f t="shared" si="8"/>
      </c>
      <c r="M53" s="38">
        <f t="shared" si="9"/>
        <v>0</v>
      </c>
    </row>
    <row r="54" spans="1:13" s="38" customFormat="1" ht="15">
      <c r="A54" s="39">
        <v>23</v>
      </c>
      <c r="B54" s="40" t="s">
        <v>47</v>
      </c>
      <c r="C54" s="33">
        <f t="shared" si="0"/>
        <v>1</v>
      </c>
      <c r="D54" s="34">
        <f t="shared" si="1"/>
        <v>0</v>
      </c>
      <c r="E54" s="35">
        <f t="shared" si="2"/>
        <v>14637.806021085149</v>
      </c>
      <c r="F54" s="35">
        <f t="shared" si="3"/>
        <v>0</v>
      </c>
      <c r="G54" s="35">
        <f t="shared" si="4"/>
        <v>37959596</v>
      </c>
      <c r="H54" s="36">
        <f t="shared" si="5"/>
        <v>3416363.6399999997</v>
      </c>
      <c r="I54" s="37">
        <f t="shared" si="6"/>
        <v>233.3931488830273</v>
      </c>
      <c r="J54" s="36">
        <f t="shared" si="7"/>
      </c>
      <c r="K54" s="37">
        <f t="shared" si="10"/>
      </c>
      <c r="L54" s="56">
        <f t="shared" si="8"/>
        <v>0</v>
      </c>
      <c r="M54" s="38">
        <f t="shared" si="9"/>
        <v>0</v>
      </c>
    </row>
    <row r="55" spans="1:13" s="38" customFormat="1" ht="15">
      <c r="A55" s="39">
        <v>24</v>
      </c>
      <c r="B55" s="40" t="s">
        <v>48</v>
      </c>
      <c r="C55" s="33">
        <f t="shared" si="0"/>
        <v>1</v>
      </c>
      <c r="D55" s="34">
        <f t="shared" si="1"/>
        <v>31.109639725325838</v>
      </c>
      <c r="E55" s="35">
        <f t="shared" si="2"/>
        <v>9148.996983346418</v>
      </c>
      <c r="F55" s="35">
        <f t="shared" si="3"/>
        <v>284622</v>
      </c>
      <c r="G55" s="35">
        <f t="shared" si="4"/>
        <v>25335631</v>
      </c>
      <c r="H55" s="36">
        <f t="shared" si="5"/>
        <v>2280206.79</v>
      </c>
      <c r="I55" s="37">
        <f t="shared" si="6"/>
        <v>218.12060859048148</v>
      </c>
      <c r="J55" s="36">
        <f t="shared" si="7"/>
      </c>
      <c r="K55" s="37">
        <f t="shared" si="10"/>
      </c>
      <c r="L55" s="56">
        <f t="shared" si="8"/>
        <v>1.1234060047685412</v>
      </c>
      <c r="M55" s="38">
        <f t="shared" si="9"/>
        <v>0</v>
      </c>
    </row>
    <row r="56" spans="1:13" s="38" customFormat="1" ht="15">
      <c r="A56" s="39">
        <v>25</v>
      </c>
      <c r="B56" s="40" t="s">
        <v>49</v>
      </c>
      <c r="C56" s="33">
        <f t="shared" si="0"/>
        <v>1</v>
      </c>
      <c r="D56" s="34">
        <f t="shared" si="1"/>
        <v>13.01246105919003</v>
      </c>
      <c r="E56" s="35">
        <f t="shared" si="2"/>
        <v>9274.802011012689</v>
      </c>
      <c r="F56" s="35">
        <f t="shared" si="3"/>
        <v>120688</v>
      </c>
      <c r="G56" s="35">
        <f t="shared" si="4"/>
        <v>25249941.5</v>
      </c>
      <c r="H56" s="36">
        <f t="shared" si="5"/>
        <v>2272494.735</v>
      </c>
      <c r="I56" s="37">
        <f t="shared" si="6"/>
        <v>232.00567865977015</v>
      </c>
      <c r="J56" s="36">
        <f t="shared" si="7"/>
      </c>
      <c r="K56" s="37">
        <f t="shared" si="10"/>
      </c>
      <c r="L56" s="56">
        <f t="shared" si="8"/>
        <v>0.477973384611604</v>
      </c>
      <c r="M56" s="38">
        <f t="shared" si="9"/>
        <v>0</v>
      </c>
    </row>
    <row r="57" spans="1:13" s="38" customFormat="1" ht="15">
      <c r="A57" s="39">
        <v>26</v>
      </c>
      <c r="B57" s="40" t="s">
        <v>50</v>
      </c>
      <c r="C57" s="33">
        <f t="shared" si="0"/>
        <v>1</v>
      </c>
      <c r="D57" s="34">
        <f t="shared" si="1"/>
        <v>0.9999999999999999</v>
      </c>
      <c r="E57" s="35">
        <f t="shared" si="2"/>
        <v>11958.000000000002</v>
      </c>
      <c r="F57" s="35">
        <f t="shared" si="3"/>
        <v>11958</v>
      </c>
      <c r="G57" s="35">
        <f t="shared" si="4"/>
        <v>42010692.6</v>
      </c>
      <c r="H57" s="36">
        <f t="shared" si="5"/>
        <v>3780962.334</v>
      </c>
      <c r="I57" s="37">
        <f t="shared" si="6"/>
        <v>315.1868484696437</v>
      </c>
      <c r="J57" s="36">
        <f t="shared" si="7"/>
      </c>
      <c r="K57" s="37">
        <f t="shared" si="10"/>
      </c>
      <c r="L57" s="56">
        <f t="shared" si="8"/>
        <v>0.028464181997323226</v>
      </c>
      <c r="M57" s="38">
        <f t="shared" si="9"/>
        <v>0</v>
      </c>
    </row>
    <row r="58" spans="1:13" s="38" customFormat="1" ht="15">
      <c r="A58" s="39">
        <v>27</v>
      </c>
      <c r="B58" s="40" t="s">
        <v>51</v>
      </c>
      <c r="C58" s="33">
        <f t="shared" si="0"/>
        <v>1</v>
      </c>
      <c r="D58" s="34">
        <f t="shared" si="1"/>
        <v>0</v>
      </c>
      <c r="E58" s="35">
        <f t="shared" si="2"/>
        <v>8504.790734177215</v>
      </c>
      <c r="F58" s="35">
        <f t="shared" si="3"/>
        <v>0</v>
      </c>
      <c r="G58" s="35">
        <f t="shared" si="4"/>
        <v>7819389</v>
      </c>
      <c r="H58" s="36">
        <f t="shared" si="5"/>
        <v>703745.01</v>
      </c>
      <c r="I58" s="37">
        <f t="shared" si="6"/>
        <v>82.7468931330599</v>
      </c>
      <c r="J58" s="36">
        <f t="shared" si="7"/>
      </c>
      <c r="K58" s="37">
        <f t="shared" si="10"/>
      </c>
      <c r="L58" s="56">
        <f t="shared" si="8"/>
        <v>0</v>
      </c>
      <c r="M58" s="38">
        <f t="shared" si="9"/>
        <v>0</v>
      </c>
    </row>
    <row r="59" spans="1:13" s="38" customFormat="1" ht="15">
      <c r="A59" s="39">
        <v>28</v>
      </c>
      <c r="B59" s="40" t="s">
        <v>52</v>
      </c>
      <c r="C59" s="33">
        <f t="shared" si="0"/>
        <v>1</v>
      </c>
      <c r="D59" s="34">
        <f t="shared" si="1"/>
        <v>0</v>
      </c>
      <c r="E59" s="35">
        <f t="shared" si="2"/>
        <v>18496.948810947368</v>
      </c>
      <c r="F59" s="35">
        <f t="shared" si="3"/>
        <v>0</v>
      </c>
      <c r="G59" s="35">
        <f t="shared" si="4"/>
        <v>3260403.8</v>
      </c>
      <c r="H59" s="36">
        <f t="shared" si="5"/>
        <v>293436.34199999995</v>
      </c>
      <c r="I59" s="37">
        <f t="shared" si="6"/>
        <v>15.864040334389122</v>
      </c>
      <c r="J59" s="36">
        <f t="shared" si="7"/>
      </c>
      <c r="K59" s="37">
        <f t="shared" si="10"/>
      </c>
      <c r="L59" s="56">
        <f t="shared" si="8"/>
        <v>0</v>
      </c>
      <c r="M59" s="38">
        <f t="shared" si="9"/>
        <v>0</v>
      </c>
    </row>
    <row r="60" spans="1:13" s="38" customFormat="1" ht="15">
      <c r="A60" s="39">
        <v>29</v>
      </c>
      <c r="B60" s="40" t="s">
        <v>53</v>
      </c>
      <c r="C60" s="33">
        <f t="shared" si="0"/>
        <v>0</v>
      </c>
      <c r="D60" s="34">
        <f t="shared" si="1"/>
        <v>0</v>
      </c>
      <c r="E60" s="35">
        <f t="shared" si="2"/>
        <v>12697.210000000001</v>
      </c>
      <c r="F60" s="35">
        <f t="shared" si="3"/>
        <v>0</v>
      </c>
      <c r="G60" s="35">
        <f t="shared" si="4"/>
        <v>0</v>
      </c>
      <c r="H60" s="36">
        <f t="shared" si="5"/>
        <v>0</v>
      </c>
      <c r="I60" s="37">
        <f t="shared" si="6"/>
      </c>
      <c r="J60" s="36">
        <f t="shared" si="7"/>
      </c>
      <c r="K60" s="37">
        <f t="shared" si="10"/>
      </c>
      <c r="L60" s="56">
        <f t="shared" si="8"/>
      </c>
      <c r="M60" s="38">
        <f t="shared" si="9"/>
        <v>0</v>
      </c>
    </row>
    <row r="61" spans="1:13" s="38" customFormat="1" ht="15">
      <c r="A61" s="39">
        <v>30</v>
      </c>
      <c r="B61" s="40" t="s">
        <v>54</v>
      </c>
      <c r="C61" s="33">
        <f t="shared" si="0"/>
        <v>1</v>
      </c>
      <c r="D61" s="34">
        <f t="shared" si="1"/>
        <v>7.499999999999999</v>
      </c>
      <c r="E61" s="35">
        <f t="shared" si="2"/>
        <v>11418.400000000001</v>
      </c>
      <c r="F61" s="35">
        <f t="shared" si="3"/>
        <v>85638</v>
      </c>
      <c r="G61" s="35">
        <f t="shared" si="4"/>
        <v>49029465.4</v>
      </c>
      <c r="H61" s="36">
        <f t="shared" si="5"/>
        <v>4412651.886</v>
      </c>
      <c r="I61" s="37">
        <f t="shared" si="6"/>
        <v>378.9509813984446</v>
      </c>
      <c r="J61" s="36">
        <f t="shared" si="7"/>
      </c>
      <c r="K61" s="37">
        <f t="shared" si="10"/>
      </c>
      <c r="L61" s="56">
        <f t="shared" si="8"/>
        <v>0.17466639560789501</v>
      </c>
      <c r="M61" s="38">
        <f t="shared" si="9"/>
        <v>0</v>
      </c>
    </row>
    <row r="62" spans="1:13" s="38" customFormat="1" ht="15">
      <c r="A62" s="39">
        <v>31</v>
      </c>
      <c r="B62" s="40" t="s">
        <v>55</v>
      </c>
      <c r="C62" s="33">
        <f t="shared" si="0"/>
        <v>1</v>
      </c>
      <c r="D62" s="34">
        <f t="shared" si="1"/>
        <v>185.56414177734544</v>
      </c>
      <c r="E62" s="35">
        <f t="shared" si="2"/>
        <v>10679.245359686909</v>
      </c>
      <c r="F62" s="35">
        <f t="shared" si="3"/>
        <v>1981685</v>
      </c>
      <c r="G62" s="35">
        <f t="shared" si="4"/>
        <v>67942293.6</v>
      </c>
      <c r="H62" s="36">
        <f t="shared" si="5"/>
        <v>6114806.424</v>
      </c>
      <c r="I62" s="37">
        <f t="shared" si="6"/>
        <v>387.0237348045324</v>
      </c>
      <c r="J62" s="36">
        <f t="shared" si="7"/>
      </c>
      <c r="K62" s="37">
        <f t="shared" si="10"/>
      </c>
      <c r="L62" s="56">
        <f t="shared" si="8"/>
        <v>2.9167178424485805</v>
      </c>
      <c r="M62" s="38">
        <f t="shared" si="9"/>
        <v>0</v>
      </c>
    </row>
    <row r="63" spans="1:13" s="38" customFormat="1" ht="15">
      <c r="A63" s="39">
        <v>32</v>
      </c>
      <c r="B63" s="40" t="s">
        <v>56</v>
      </c>
      <c r="C63" s="33">
        <f t="shared" si="0"/>
        <v>0</v>
      </c>
      <c r="D63" s="34">
        <f t="shared" si="1"/>
        <v>0</v>
      </c>
      <c r="E63" s="35">
        <f t="shared" si="2"/>
        <v>12697.210000000003</v>
      </c>
      <c r="F63" s="35">
        <f t="shared" si="3"/>
        <v>0</v>
      </c>
      <c r="G63" s="35">
        <f t="shared" si="4"/>
        <v>0</v>
      </c>
      <c r="H63" s="36">
        <f t="shared" si="5"/>
        <v>0</v>
      </c>
      <c r="I63" s="37">
        <f t="shared" si="6"/>
      </c>
      <c r="J63" s="36">
        <f t="shared" si="7"/>
      </c>
      <c r="K63" s="37">
        <f t="shared" si="10"/>
      </c>
      <c r="L63" s="56">
        <f t="shared" si="8"/>
      </c>
      <c r="M63" s="38">
        <f t="shared" si="9"/>
        <v>0</v>
      </c>
    </row>
    <row r="64" spans="1:13" s="38" customFormat="1" ht="15">
      <c r="A64" s="39">
        <v>33</v>
      </c>
      <c r="B64" s="40" t="s">
        <v>57</v>
      </c>
      <c r="C64" s="33">
        <f t="shared" si="0"/>
        <v>0</v>
      </c>
      <c r="D64" s="34">
        <f t="shared" si="1"/>
        <v>0</v>
      </c>
      <c r="E64" s="35">
        <f t="shared" si="2"/>
        <v>12697.210000000003</v>
      </c>
      <c r="F64" s="35">
        <f t="shared" si="3"/>
        <v>0</v>
      </c>
      <c r="G64" s="35">
        <f t="shared" si="4"/>
        <v>0</v>
      </c>
      <c r="H64" s="36">
        <f t="shared" si="5"/>
        <v>0</v>
      </c>
      <c r="I64" s="37">
        <f t="shared" si="6"/>
      </c>
      <c r="J64" s="36">
        <f t="shared" si="7"/>
      </c>
      <c r="K64" s="37">
        <f t="shared" si="10"/>
      </c>
      <c r="L64" s="56">
        <f t="shared" si="8"/>
      </c>
      <c r="M64" s="38">
        <f t="shared" si="9"/>
        <v>0</v>
      </c>
    </row>
    <row r="65" spans="1:13" s="38" customFormat="1" ht="15">
      <c r="A65" s="39">
        <v>34</v>
      </c>
      <c r="B65" s="40" t="s">
        <v>58</v>
      </c>
      <c r="C65" s="33">
        <f t="shared" si="0"/>
        <v>0</v>
      </c>
      <c r="D65" s="34">
        <f t="shared" si="1"/>
        <v>0</v>
      </c>
      <c r="E65" s="35">
        <f t="shared" si="2"/>
        <v>0</v>
      </c>
      <c r="F65" s="35">
        <f t="shared" si="3"/>
        <v>0</v>
      </c>
      <c r="G65" s="35">
        <f t="shared" si="4"/>
        <v>0</v>
      </c>
      <c r="H65" s="36">
        <f t="shared" si="5"/>
        <v>0</v>
      </c>
      <c r="I65" s="37">
        <f t="shared" si="6"/>
      </c>
      <c r="J65" s="36">
        <f t="shared" si="7"/>
      </c>
      <c r="K65" s="37">
        <f t="shared" si="10"/>
      </c>
      <c r="L65" s="56">
        <f t="shared" si="8"/>
      </c>
      <c r="M65" s="38">
        <f t="shared" si="9"/>
        <v>0</v>
      </c>
    </row>
    <row r="66" spans="1:13" s="38" customFormat="1" ht="15">
      <c r="A66" s="39">
        <v>36</v>
      </c>
      <c r="B66" s="40" t="s">
        <v>60</v>
      </c>
      <c r="C66" s="33">
        <f t="shared" si="0"/>
        <v>1</v>
      </c>
      <c r="D66" s="34">
        <f t="shared" si="1"/>
        <v>86.97691197691199</v>
      </c>
      <c r="E66" s="35">
        <f t="shared" si="2"/>
        <v>11815.928809622561</v>
      </c>
      <c r="F66" s="35">
        <f t="shared" si="3"/>
        <v>1027713</v>
      </c>
      <c r="G66" s="35">
        <f t="shared" si="4"/>
        <v>26141525</v>
      </c>
      <c r="H66" s="36">
        <f t="shared" si="5"/>
        <v>2352737.25</v>
      </c>
      <c r="I66" s="37">
        <f t="shared" si="6"/>
        <v>112.13881459076983</v>
      </c>
      <c r="J66" s="36">
        <f t="shared" si="7"/>
      </c>
      <c r="K66" s="37">
        <f t="shared" si="10"/>
      </c>
      <c r="L66" s="56">
        <f t="shared" si="8"/>
        <v>3.9313429495792613</v>
      </c>
      <c r="M66" s="38">
        <f t="shared" si="9"/>
        <v>0</v>
      </c>
    </row>
    <row r="67" spans="1:13" s="38" customFormat="1" ht="15">
      <c r="A67" s="39">
        <v>37</v>
      </c>
      <c r="B67" s="40" t="s">
        <v>61</v>
      </c>
      <c r="C67" s="33">
        <f t="shared" si="0"/>
        <v>1</v>
      </c>
      <c r="D67" s="34">
        <f t="shared" si="1"/>
        <v>0</v>
      </c>
      <c r="E67" s="35">
        <f t="shared" si="2"/>
        <v>14461.990752632852</v>
      </c>
      <c r="F67" s="35">
        <f t="shared" si="3"/>
        <v>0</v>
      </c>
      <c r="G67" s="35">
        <f t="shared" si="4"/>
        <v>6063624</v>
      </c>
      <c r="H67" s="36">
        <f t="shared" si="5"/>
        <v>545726.16</v>
      </c>
      <c r="I67" s="37">
        <f t="shared" si="6"/>
        <v>37.73520321886866</v>
      </c>
      <c r="J67" s="36">
        <f t="shared" si="7"/>
      </c>
      <c r="K67" s="37">
        <f t="shared" si="10"/>
      </c>
      <c r="L67" s="56">
        <f t="shared" si="8"/>
        <v>0</v>
      </c>
      <c r="M67" s="38">
        <f t="shared" si="9"/>
        <v>0</v>
      </c>
    </row>
    <row r="68" spans="1:13" s="38" customFormat="1" ht="15">
      <c r="A68" s="39">
        <v>38</v>
      </c>
      <c r="B68" s="40" t="s">
        <v>62</v>
      </c>
      <c r="C68" s="33">
        <f t="shared" si="0"/>
        <v>1</v>
      </c>
      <c r="D68" s="34">
        <f t="shared" si="1"/>
        <v>0</v>
      </c>
      <c r="E68" s="35">
        <f t="shared" si="2"/>
        <v>12483.481134379263</v>
      </c>
      <c r="F68" s="35">
        <f t="shared" si="3"/>
        <v>0</v>
      </c>
      <c r="G68" s="35">
        <f t="shared" si="4"/>
        <v>9846581</v>
      </c>
      <c r="H68" s="36">
        <f t="shared" si="5"/>
        <v>886192.2899999999</v>
      </c>
      <c r="I68" s="37">
        <f t="shared" si="6"/>
        <v>70.98919607924456</v>
      </c>
      <c r="J68" s="36">
        <f t="shared" si="7"/>
      </c>
      <c r="K68" s="37">
        <f t="shared" si="10"/>
      </c>
      <c r="L68" s="56">
        <f t="shared" si="8"/>
        <v>0</v>
      </c>
      <c r="M68" s="38">
        <f t="shared" si="9"/>
        <v>0</v>
      </c>
    </row>
    <row r="69" spans="1:13" s="38" customFormat="1" ht="15">
      <c r="A69" s="39">
        <v>39</v>
      </c>
      <c r="B69" s="40" t="s">
        <v>63</v>
      </c>
      <c r="C69" s="33">
        <f t="shared" si="0"/>
        <v>1</v>
      </c>
      <c r="D69" s="34">
        <f t="shared" si="1"/>
        <v>3.0062305295950154</v>
      </c>
      <c r="E69" s="35">
        <f t="shared" si="2"/>
        <v>11707.684974093265</v>
      </c>
      <c r="F69" s="35">
        <f t="shared" si="3"/>
        <v>35196</v>
      </c>
      <c r="G69" s="35">
        <f t="shared" si="4"/>
        <v>4017158.6</v>
      </c>
      <c r="H69" s="36">
        <f t="shared" si="5"/>
        <v>361544.274</v>
      </c>
      <c r="I69" s="37">
        <f t="shared" si="6"/>
        <v>27.87470577848162</v>
      </c>
      <c r="J69" s="36">
        <f t="shared" si="7"/>
      </c>
      <c r="K69" s="37">
        <f t="shared" si="10"/>
      </c>
      <c r="L69" s="56">
        <f t="shared" si="8"/>
        <v>0.8761416589327591</v>
      </c>
      <c r="M69" s="38">
        <f t="shared" si="9"/>
        <v>0</v>
      </c>
    </row>
    <row r="70" spans="1:13" s="38" customFormat="1" ht="15">
      <c r="A70" s="39">
        <v>40</v>
      </c>
      <c r="B70" s="40" t="s">
        <v>64</v>
      </c>
      <c r="C70" s="33">
        <f t="shared" si="0"/>
        <v>1</v>
      </c>
      <c r="D70" s="34">
        <f t="shared" si="1"/>
        <v>11.020408163265305</v>
      </c>
      <c r="E70" s="35">
        <f t="shared" si="2"/>
        <v>9827.494444444445</v>
      </c>
      <c r="F70" s="35">
        <f t="shared" si="3"/>
        <v>108303</v>
      </c>
      <c r="G70" s="35">
        <f t="shared" si="4"/>
        <v>58469158.8</v>
      </c>
      <c r="H70" s="36">
        <f t="shared" si="5"/>
        <v>5262224.291999999</v>
      </c>
      <c r="I70" s="37">
        <f t="shared" si="6"/>
        <v>524.4389931874802</v>
      </c>
      <c r="J70" s="36">
        <f t="shared" si="7"/>
      </c>
      <c r="K70" s="37">
        <f t="shared" si="10"/>
      </c>
      <c r="L70" s="56">
        <f t="shared" si="8"/>
        <v>0.1852309871097376</v>
      </c>
      <c r="M70" s="38">
        <f t="shared" si="9"/>
        <v>0</v>
      </c>
    </row>
    <row r="71" spans="1:13" s="38" customFormat="1" ht="15">
      <c r="A71" s="39">
        <v>41</v>
      </c>
      <c r="B71" s="40" t="s">
        <v>65</v>
      </c>
      <c r="C71" s="33">
        <f t="shared" si="0"/>
        <v>1</v>
      </c>
      <c r="D71" s="34">
        <f t="shared" si="1"/>
        <v>0</v>
      </c>
      <c r="E71" s="35">
        <f t="shared" si="2"/>
        <v>16343.819430379746</v>
      </c>
      <c r="F71" s="35">
        <f t="shared" si="3"/>
        <v>0</v>
      </c>
      <c r="G71" s="35">
        <f t="shared" si="4"/>
        <v>7860102</v>
      </c>
      <c r="H71" s="36">
        <f t="shared" si="5"/>
        <v>707409.1799999999</v>
      </c>
      <c r="I71" s="37">
        <f t="shared" si="6"/>
        <v>43.282978193278005</v>
      </c>
      <c r="J71" s="36">
        <f t="shared" si="7"/>
      </c>
      <c r="K71" s="37">
        <f t="shared" si="10"/>
      </c>
      <c r="L71" s="56">
        <f t="shared" si="8"/>
        <v>0</v>
      </c>
      <c r="M71" s="38">
        <f t="shared" si="9"/>
        <v>0</v>
      </c>
    </row>
    <row r="72" spans="1:13" s="38" customFormat="1" ht="15">
      <c r="A72" s="39">
        <v>42</v>
      </c>
      <c r="B72" s="40" t="s">
        <v>66</v>
      </c>
      <c r="C72" s="33">
        <f t="shared" si="0"/>
        <v>0</v>
      </c>
      <c r="D72" s="34">
        <f t="shared" si="1"/>
        <v>0</v>
      </c>
      <c r="E72" s="35">
        <f t="shared" si="2"/>
        <v>12697.210000000001</v>
      </c>
      <c r="F72" s="35">
        <f t="shared" si="3"/>
        <v>0</v>
      </c>
      <c r="G72" s="35">
        <f t="shared" si="4"/>
        <v>0</v>
      </c>
      <c r="H72" s="36">
        <f t="shared" si="5"/>
        <v>0</v>
      </c>
      <c r="I72" s="37">
        <f t="shared" si="6"/>
      </c>
      <c r="J72" s="36">
        <f t="shared" si="7"/>
      </c>
      <c r="K72" s="37">
        <f t="shared" si="10"/>
      </c>
      <c r="L72" s="56">
        <f t="shared" si="8"/>
      </c>
      <c r="M72" s="38">
        <f t="shared" si="9"/>
        <v>0</v>
      </c>
    </row>
    <row r="73" spans="1:13" s="38" customFormat="1" ht="15">
      <c r="A73" s="39">
        <v>43</v>
      </c>
      <c r="B73" s="40" t="s">
        <v>67</v>
      </c>
      <c r="C73" s="33">
        <f t="shared" si="0"/>
        <v>1</v>
      </c>
      <c r="D73" s="34">
        <f t="shared" si="1"/>
        <v>0</v>
      </c>
      <c r="E73" s="35">
        <f t="shared" si="2"/>
        <v>11931.139598662206</v>
      </c>
      <c r="F73" s="35">
        <f t="shared" si="3"/>
        <v>0</v>
      </c>
      <c r="G73" s="35">
        <f t="shared" si="4"/>
        <v>3648501</v>
      </c>
      <c r="H73" s="36">
        <f t="shared" si="5"/>
        <v>328365.08999999997</v>
      </c>
      <c r="I73" s="37">
        <f t="shared" si="6"/>
        <v>27.52168703455773</v>
      </c>
      <c r="J73" s="36">
        <f t="shared" si="7"/>
      </c>
      <c r="K73" s="37">
        <f t="shared" si="10"/>
      </c>
      <c r="L73" s="56">
        <f t="shared" si="8"/>
        <v>0</v>
      </c>
      <c r="M73" s="38">
        <f t="shared" si="9"/>
        <v>0</v>
      </c>
    </row>
    <row r="74" spans="1:13" s="38" customFormat="1" ht="15">
      <c r="A74" s="39">
        <v>44</v>
      </c>
      <c r="B74" s="40" t="s">
        <v>68</v>
      </c>
      <c r="C74" s="33">
        <f aca="true" t="shared" si="11" ref="C74:C137">VLOOKUP(A74,distinfo,3)</f>
        <v>1</v>
      </c>
      <c r="D74" s="34">
        <f aca="true" t="shared" si="12" ref="D74:D137">VLOOKUP(A74,distdata,2)</f>
        <v>269.7900947378788</v>
      </c>
      <c r="E74" s="35">
        <f aca="true" t="shared" si="13" ref="E74:E137">IF(D74=0,(VLOOKUP(A74,distinfo,6)+VLOOKUP(A74,distinfo,7)),(VLOOKUP(A74,distdata,3)/VLOOKUP(A74,distdata,2)))</f>
        <v>9965.402927828552</v>
      </c>
      <c r="F74" s="35">
        <f aca="true" t="shared" si="14" ref="F74:F137">VLOOKUP(A74,distdata,3)</f>
        <v>2688567</v>
      </c>
      <c r="G74" s="35">
        <f aca="true" t="shared" si="15" ref="G74:G137">IF($A74=352,0,VLOOKUP($A74,distinfo,9))</f>
        <v>182274579.69504318</v>
      </c>
      <c r="H74" s="36">
        <f aca="true" t="shared" si="16" ref="H74:H137">G74*0.09</f>
        <v>16404712.172553886</v>
      </c>
      <c r="I74" s="37">
        <f aca="true" t="shared" si="17" ref="I74:I137">IF(AND(C74=1,G74&gt;0,H74&gt;0),(H74-F74)/E74,"")</f>
        <v>1376.3763765388073</v>
      </c>
      <c r="J74" s="36">
        <f aca="true" t="shared" si="18" ref="J74:J137">IF(VLOOKUP(A74,distinfo,4)=14,G74*0.14,"")</f>
        <v>25518441.157306045</v>
      </c>
      <c r="K74" s="37">
        <f t="shared" si="10"/>
        <v>2290.9133050258556</v>
      </c>
      <c r="L74" s="56">
        <f aca="true" t="shared" si="19" ref="L74:L137">IF(G74=0,"",F74/G74*100)</f>
        <v>1.4750092988820172</v>
      </c>
      <c r="M74" s="38">
        <f aca="true" t="shared" si="20" ref="M74:M137">IF(IF(AND(C74=1,E74&gt;0,G74&gt;0),1,0)=1,IF(OR(AND(C74=1,I74&lt;10),AND(C74=1,F74/G74&gt;0.085)),1,0),0)</f>
        <v>0</v>
      </c>
    </row>
    <row r="75" spans="1:13" s="38" customFormat="1" ht="15">
      <c r="A75" s="39">
        <v>45</v>
      </c>
      <c r="B75" s="40" t="s">
        <v>69</v>
      </c>
      <c r="C75" s="33">
        <f t="shared" si="11"/>
        <v>1</v>
      </c>
      <c r="D75" s="34">
        <f t="shared" si="12"/>
        <v>0</v>
      </c>
      <c r="E75" s="35">
        <f t="shared" si="13"/>
        <v>12434.94187022901</v>
      </c>
      <c r="F75" s="35">
        <f t="shared" si="14"/>
        <v>0</v>
      </c>
      <c r="G75" s="35">
        <f t="shared" si="15"/>
        <v>3214110</v>
      </c>
      <c r="H75" s="36">
        <f t="shared" si="16"/>
        <v>289269.89999999997</v>
      </c>
      <c r="I75" s="37">
        <f t="shared" si="17"/>
        <v>23.262666043703234</v>
      </c>
      <c r="J75" s="36">
        <f t="shared" si="18"/>
      </c>
      <c r="K75" s="37">
        <f t="shared" si="10"/>
      </c>
      <c r="L75" s="56">
        <f t="shared" si="19"/>
        <v>0</v>
      </c>
      <c r="M75" s="38">
        <f t="shared" si="20"/>
        <v>0</v>
      </c>
    </row>
    <row r="76" spans="1:13" s="38" customFormat="1" ht="15">
      <c r="A76" s="39">
        <v>46</v>
      </c>
      <c r="B76" s="40" t="s">
        <v>70</v>
      </c>
      <c r="C76" s="33">
        <f t="shared" si="11"/>
        <v>1</v>
      </c>
      <c r="D76" s="34">
        <f t="shared" si="12"/>
        <v>5.52540618916925</v>
      </c>
      <c r="E76" s="35">
        <f t="shared" si="13"/>
        <v>19128.005504313987</v>
      </c>
      <c r="F76" s="35">
        <f t="shared" si="14"/>
        <v>105690</v>
      </c>
      <c r="G76" s="35">
        <f t="shared" si="15"/>
        <v>102522896.6</v>
      </c>
      <c r="H76" s="36">
        <f t="shared" si="16"/>
        <v>9227060.693999998</v>
      </c>
      <c r="I76" s="37">
        <f t="shared" si="17"/>
        <v>476.85947664239393</v>
      </c>
      <c r="J76" s="36">
        <f t="shared" si="18"/>
      </c>
      <c r="K76" s="37">
        <f aca="true" t="shared" si="21" ref="K76:K139">IF(J76="","",(J76-F76)/E76)</f>
      </c>
      <c r="L76" s="56">
        <f t="shared" si="19"/>
        <v>0.103089166912984</v>
      </c>
      <c r="M76" s="38">
        <f t="shared" si="20"/>
        <v>0</v>
      </c>
    </row>
    <row r="77" spans="1:13" s="38" customFormat="1" ht="15">
      <c r="A77" s="39">
        <v>47</v>
      </c>
      <c r="B77" s="40" t="s">
        <v>71</v>
      </c>
      <c r="C77" s="33">
        <f t="shared" si="11"/>
        <v>0</v>
      </c>
      <c r="D77" s="34">
        <f t="shared" si="12"/>
        <v>0</v>
      </c>
      <c r="E77" s="35">
        <f t="shared" si="13"/>
        <v>0</v>
      </c>
      <c r="F77" s="35">
        <f t="shared" si="14"/>
        <v>0</v>
      </c>
      <c r="G77" s="35">
        <f t="shared" si="15"/>
        <v>0</v>
      </c>
      <c r="H77" s="36">
        <f t="shared" si="16"/>
        <v>0</v>
      </c>
      <c r="I77" s="37">
        <f t="shared" si="17"/>
      </c>
      <c r="J77" s="36">
        <f t="shared" si="18"/>
      </c>
      <c r="K77" s="37">
        <f t="shared" si="21"/>
      </c>
      <c r="L77" s="56">
        <f t="shared" si="19"/>
      </c>
      <c r="M77" s="38">
        <f t="shared" si="20"/>
        <v>0</v>
      </c>
    </row>
    <row r="78" spans="1:13" s="38" customFormat="1" ht="15">
      <c r="A78" s="39">
        <v>48</v>
      </c>
      <c r="B78" s="40" t="s">
        <v>72</v>
      </c>
      <c r="C78" s="33">
        <f t="shared" si="11"/>
        <v>1</v>
      </c>
      <c r="D78" s="34">
        <f t="shared" si="12"/>
        <v>1.963993453355155</v>
      </c>
      <c r="E78" s="35">
        <f t="shared" si="13"/>
        <v>12334.053333333335</v>
      </c>
      <c r="F78" s="35">
        <f t="shared" si="14"/>
        <v>24224</v>
      </c>
      <c r="G78" s="35">
        <f t="shared" si="15"/>
        <v>52428616.5</v>
      </c>
      <c r="H78" s="36">
        <f t="shared" si="16"/>
        <v>4718575.484999999</v>
      </c>
      <c r="I78" s="37">
        <f t="shared" si="17"/>
        <v>380.60087451651464</v>
      </c>
      <c r="J78" s="36">
        <f t="shared" si="18"/>
      </c>
      <c r="K78" s="37">
        <f t="shared" si="21"/>
      </c>
      <c r="L78" s="56">
        <f t="shared" si="19"/>
        <v>0.04620377499375747</v>
      </c>
      <c r="M78" s="38">
        <f t="shared" si="20"/>
        <v>0</v>
      </c>
    </row>
    <row r="79" spans="1:13" s="38" customFormat="1" ht="15">
      <c r="A79" s="39">
        <v>49</v>
      </c>
      <c r="B79" s="40" t="s">
        <v>73</v>
      </c>
      <c r="C79" s="33">
        <f t="shared" si="11"/>
        <v>1</v>
      </c>
      <c r="D79" s="34">
        <f t="shared" si="12"/>
        <v>396.73349707906726</v>
      </c>
      <c r="E79" s="35">
        <f t="shared" si="13"/>
        <v>24846.02654571286</v>
      </c>
      <c r="F79" s="35">
        <f t="shared" si="14"/>
        <v>9857251</v>
      </c>
      <c r="G79" s="35">
        <f t="shared" si="15"/>
        <v>158108004.5</v>
      </c>
      <c r="H79" s="36">
        <f t="shared" si="16"/>
        <v>14229720.405</v>
      </c>
      <c r="I79" s="37">
        <f t="shared" si="17"/>
        <v>175.98264241388173</v>
      </c>
      <c r="J79" s="36">
        <f t="shared" si="18"/>
      </c>
      <c r="K79" s="37">
        <f t="shared" si="21"/>
      </c>
      <c r="L79" s="56">
        <f t="shared" si="19"/>
        <v>6.234504717944246</v>
      </c>
      <c r="M79" s="38">
        <f t="shared" si="20"/>
        <v>0</v>
      </c>
    </row>
    <row r="80" spans="1:13" s="38" customFormat="1" ht="15">
      <c r="A80" s="39">
        <v>50</v>
      </c>
      <c r="B80" s="40" t="s">
        <v>74</v>
      </c>
      <c r="C80" s="33">
        <f t="shared" si="11"/>
        <v>1</v>
      </c>
      <c r="D80" s="34">
        <f t="shared" si="12"/>
        <v>4.903636287886923</v>
      </c>
      <c r="E80" s="35">
        <f t="shared" si="13"/>
        <v>13934.557130346386</v>
      </c>
      <c r="F80" s="35">
        <f t="shared" si="14"/>
        <v>68330</v>
      </c>
      <c r="G80" s="35">
        <f t="shared" si="15"/>
        <v>38887269</v>
      </c>
      <c r="H80" s="36">
        <f t="shared" si="16"/>
        <v>3499854.21</v>
      </c>
      <c r="I80" s="37">
        <f t="shared" si="17"/>
        <v>246.26001227745508</v>
      </c>
      <c r="J80" s="36">
        <f t="shared" si="18"/>
      </c>
      <c r="K80" s="37">
        <f t="shared" si="21"/>
      </c>
      <c r="L80" s="56">
        <f t="shared" si="19"/>
        <v>0.17571303348661488</v>
      </c>
      <c r="M80" s="38">
        <f t="shared" si="20"/>
        <v>0</v>
      </c>
    </row>
    <row r="81" spans="1:13" s="38" customFormat="1" ht="15">
      <c r="A81" s="39">
        <v>51</v>
      </c>
      <c r="B81" s="40" t="s">
        <v>75</v>
      </c>
      <c r="C81" s="33">
        <f t="shared" si="11"/>
        <v>1</v>
      </c>
      <c r="D81" s="34">
        <f t="shared" si="12"/>
        <v>1.0101010101010102</v>
      </c>
      <c r="E81" s="35">
        <f t="shared" si="13"/>
        <v>14184.72</v>
      </c>
      <c r="F81" s="35">
        <f t="shared" si="14"/>
        <v>14328</v>
      </c>
      <c r="G81" s="35">
        <f t="shared" si="15"/>
        <v>10180644.25</v>
      </c>
      <c r="H81" s="36">
        <f t="shared" si="16"/>
        <v>916257.9824999999</v>
      </c>
      <c r="I81" s="37">
        <f t="shared" si="17"/>
        <v>63.584616580376625</v>
      </c>
      <c r="J81" s="36">
        <f t="shared" si="18"/>
      </c>
      <c r="K81" s="37">
        <f t="shared" si="21"/>
      </c>
      <c r="L81" s="56">
        <f t="shared" si="19"/>
        <v>0.14073765518326603</v>
      </c>
      <c r="M81" s="38">
        <f t="shared" si="20"/>
        <v>0</v>
      </c>
    </row>
    <row r="82" spans="1:13" s="38" customFormat="1" ht="15">
      <c r="A82" s="39">
        <v>52</v>
      </c>
      <c r="B82" s="40" t="s">
        <v>76</v>
      </c>
      <c r="C82" s="33">
        <f t="shared" si="11"/>
        <v>1</v>
      </c>
      <c r="D82" s="34">
        <f t="shared" si="12"/>
        <v>12.70995670995671</v>
      </c>
      <c r="E82" s="35">
        <f t="shared" si="13"/>
        <v>10843.939373297002</v>
      </c>
      <c r="F82" s="35">
        <f t="shared" si="14"/>
        <v>137826</v>
      </c>
      <c r="G82" s="35">
        <f t="shared" si="15"/>
        <v>20546347.75</v>
      </c>
      <c r="H82" s="36">
        <f t="shared" si="16"/>
        <v>1849171.2974999999</v>
      </c>
      <c r="I82" s="37">
        <f t="shared" si="17"/>
        <v>157.81583044572858</v>
      </c>
      <c r="J82" s="36">
        <f t="shared" si="18"/>
      </c>
      <c r="K82" s="37">
        <f t="shared" si="21"/>
      </c>
      <c r="L82" s="56">
        <f t="shared" si="19"/>
        <v>0.6708053503085482</v>
      </c>
      <c r="M82" s="38">
        <f t="shared" si="20"/>
        <v>0</v>
      </c>
    </row>
    <row r="83" spans="1:13" s="38" customFormat="1" ht="15">
      <c r="A83" s="39">
        <v>53</v>
      </c>
      <c r="B83" s="40" t="s">
        <v>77</v>
      </c>
      <c r="C83" s="33">
        <f t="shared" si="11"/>
        <v>0</v>
      </c>
      <c r="D83" s="34">
        <f t="shared" si="12"/>
        <v>0</v>
      </c>
      <c r="E83" s="35">
        <f t="shared" si="13"/>
        <v>12697.21</v>
      </c>
      <c r="F83" s="35">
        <f t="shared" si="14"/>
        <v>0</v>
      </c>
      <c r="G83" s="35">
        <f t="shared" si="15"/>
        <v>0</v>
      </c>
      <c r="H83" s="36">
        <f t="shared" si="16"/>
        <v>0</v>
      </c>
      <c r="I83" s="37">
        <f t="shared" si="17"/>
      </c>
      <c r="J83" s="36">
        <f t="shared" si="18"/>
      </c>
      <c r="K83" s="37">
        <f t="shared" si="21"/>
      </c>
      <c r="L83" s="56">
        <f t="shared" si="19"/>
      </c>
      <c r="M83" s="38">
        <f t="shared" si="20"/>
        <v>0</v>
      </c>
    </row>
    <row r="84" spans="1:13" s="38" customFormat="1" ht="15">
      <c r="A84" s="39">
        <v>54</v>
      </c>
      <c r="B84" s="40" t="s">
        <v>78</v>
      </c>
      <c r="C84" s="33">
        <f t="shared" si="11"/>
        <v>0</v>
      </c>
      <c r="D84" s="34">
        <f t="shared" si="12"/>
        <v>0</v>
      </c>
      <c r="E84" s="35">
        <f t="shared" si="13"/>
        <v>12697.210000000001</v>
      </c>
      <c r="F84" s="35">
        <f t="shared" si="14"/>
        <v>0</v>
      </c>
      <c r="G84" s="35">
        <f t="shared" si="15"/>
        <v>0</v>
      </c>
      <c r="H84" s="36">
        <f t="shared" si="16"/>
        <v>0</v>
      </c>
      <c r="I84" s="37">
        <f t="shared" si="17"/>
      </c>
      <c r="J84" s="36">
        <f t="shared" si="18"/>
      </c>
      <c r="K84" s="37">
        <f t="shared" si="21"/>
      </c>
      <c r="L84" s="56">
        <f t="shared" si="19"/>
      </c>
      <c r="M84" s="38">
        <f t="shared" si="20"/>
        <v>0</v>
      </c>
    </row>
    <row r="85" spans="1:13" s="38" customFormat="1" ht="15">
      <c r="A85" s="39">
        <v>55</v>
      </c>
      <c r="B85" s="40" t="s">
        <v>79</v>
      </c>
      <c r="C85" s="33">
        <f t="shared" si="11"/>
        <v>0</v>
      </c>
      <c r="D85" s="34">
        <f t="shared" si="12"/>
        <v>0</v>
      </c>
      <c r="E85" s="35">
        <f t="shared" si="13"/>
        <v>0</v>
      </c>
      <c r="F85" s="35">
        <f t="shared" si="14"/>
        <v>0</v>
      </c>
      <c r="G85" s="35">
        <f t="shared" si="15"/>
        <v>10317377</v>
      </c>
      <c r="H85" s="36">
        <f t="shared" si="16"/>
        <v>928563.9299999999</v>
      </c>
      <c r="I85" s="37">
        <f t="shared" si="17"/>
      </c>
      <c r="J85" s="36">
        <f t="shared" si="18"/>
      </c>
      <c r="K85" s="37">
        <f t="shared" si="21"/>
      </c>
      <c r="L85" s="56">
        <f t="shared" si="19"/>
        <v>0</v>
      </c>
      <c r="M85" s="38">
        <f t="shared" si="20"/>
        <v>0</v>
      </c>
    </row>
    <row r="86" spans="1:13" s="38" customFormat="1" ht="15">
      <c r="A86" s="39">
        <v>56</v>
      </c>
      <c r="B86" s="40" t="s">
        <v>80</v>
      </c>
      <c r="C86" s="33">
        <f t="shared" si="11"/>
        <v>1</v>
      </c>
      <c r="D86" s="34">
        <f t="shared" si="12"/>
        <v>118.73001978111932</v>
      </c>
      <c r="E86" s="35">
        <f t="shared" si="13"/>
        <v>9644.384816165022</v>
      </c>
      <c r="F86" s="35">
        <f t="shared" si="14"/>
        <v>1145078</v>
      </c>
      <c r="G86" s="35">
        <f t="shared" si="15"/>
        <v>55418196.2</v>
      </c>
      <c r="H86" s="36">
        <f t="shared" si="16"/>
        <v>4987637.658</v>
      </c>
      <c r="I86" s="37">
        <f t="shared" si="17"/>
        <v>398.4245476766396</v>
      </c>
      <c r="J86" s="36">
        <f t="shared" si="18"/>
      </c>
      <c r="K86" s="37">
        <f t="shared" si="21"/>
      </c>
      <c r="L86" s="56">
        <f t="shared" si="19"/>
        <v>2.066249135694532</v>
      </c>
      <c r="M86" s="38">
        <f t="shared" si="20"/>
        <v>0</v>
      </c>
    </row>
    <row r="87" spans="1:13" s="38" customFormat="1" ht="15">
      <c r="A87" s="39">
        <v>57</v>
      </c>
      <c r="B87" s="40" t="s">
        <v>81</v>
      </c>
      <c r="C87" s="33">
        <f t="shared" si="11"/>
        <v>1</v>
      </c>
      <c r="D87" s="34">
        <f t="shared" si="12"/>
        <v>428.22891955264873</v>
      </c>
      <c r="E87" s="35">
        <f t="shared" si="13"/>
        <v>11254.952152775943</v>
      </c>
      <c r="F87" s="35">
        <f t="shared" si="14"/>
        <v>4819696</v>
      </c>
      <c r="G87" s="35">
        <f t="shared" si="15"/>
        <v>67609065.2</v>
      </c>
      <c r="H87" s="36">
        <f t="shared" si="16"/>
        <v>6084815.868</v>
      </c>
      <c r="I87" s="37">
        <f t="shared" si="17"/>
        <v>112.40561939554476</v>
      </c>
      <c r="J87" s="36">
        <f t="shared" si="18"/>
        <v>9465269.128</v>
      </c>
      <c r="K87" s="37">
        <f t="shared" si="21"/>
        <v>412.75814103343015</v>
      </c>
      <c r="L87" s="56">
        <f t="shared" si="19"/>
        <v>7.128771838129186</v>
      </c>
      <c r="M87" s="38">
        <f t="shared" si="20"/>
        <v>0</v>
      </c>
    </row>
    <row r="88" spans="1:13" s="38" customFormat="1" ht="15">
      <c r="A88" s="39">
        <v>58</v>
      </c>
      <c r="B88" s="40" t="s">
        <v>82</v>
      </c>
      <c r="C88" s="33">
        <f t="shared" si="11"/>
        <v>0</v>
      </c>
      <c r="D88" s="34">
        <f t="shared" si="12"/>
        <v>0</v>
      </c>
      <c r="E88" s="35">
        <f t="shared" si="13"/>
        <v>13915.586000000001</v>
      </c>
      <c r="F88" s="35">
        <f t="shared" si="14"/>
        <v>0</v>
      </c>
      <c r="G88" s="35">
        <f t="shared" si="15"/>
        <v>0</v>
      </c>
      <c r="H88" s="36">
        <f t="shared" si="16"/>
        <v>0</v>
      </c>
      <c r="I88" s="37">
        <f t="shared" si="17"/>
      </c>
      <c r="J88" s="36">
        <f t="shared" si="18"/>
      </c>
      <c r="K88" s="37">
        <f t="shared" si="21"/>
      </c>
      <c r="L88" s="56">
        <f t="shared" si="19"/>
      </c>
      <c r="M88" s="38">
        <f t="shared" si="20"/>
        <v>0</v>
      </c>
    </row>
    <row r="89" spans="1:13" s="38" customFormat="1" ht="15">
      <c r="A89" s="39">
        <v>59</v>
      </c>
      <c r="B89" s="40" t="s">
        <v>83</v>
      </c>
      <c r="C89" s="33">
        <f t="shared" si="11"/>
        <v>0</v>
      </c>
      <c r="D89" s="34">
        <f t="shared" si="12"/>
        <v>0</v>
      </c>
      <c r="E89" s="35">
        <f t="shared" si="13"/>
        <v>14321.711333333335</v>
      </c>
      <c r="F89" s="35">
        <f t="shared" si="14"/>
        <v>0</v>
      </c>
      <c r="G89" s="35">
        <f t="shared" si="15"/>
        <v>0</v>
      </c>
      <c r="H89" s="36">
        <f t="shared" si="16"/>
        <v>0</v>
      </c>
      <c r="I89" s="37">
        <f t="shared" si="17"/>
      </c>
      <c r="J89" s="36">
        <f t="shared" si="18"/>
      </c>
      <c r="K89" s="37">
        <f t="shared" si="21"/>
      </c>
      <c r="L89" s="56">
        <f t="shared" si="19"/>
      </c>
      <c r="M89" s="38">
        <f t="shared" si="20"/>
        <v>0</v>
      </c>
    </row>
    <row r="90" spans="1:13" s="38" customFormat="1" ht="15">
      <c r="A90" s="39">
        <v>60</v>
      </c>
      <c r="B90" s="40" t="s">
        <v>84</v>
      </c>
      <c r="C90" s="33">
        <f t="shared" si="11"/>
        <v>0</v>
      </c>
      <c r="D90" s="34">
        <f t="shared" si="12"/>
        <v>0</v>
      </c>
      <c r="E90" s="35">
        <f t="shared" si="13"/>
        <v>13804.824545454547</v>
      </c>
      <c r="F90" s="35">
        <f t="shared" si="14"/>
        <v>0</v>
      </c>
      <c r="G90" s="35">
        <f t="shared" si="15"/>
        <v>0</v>
      </c>
      <c r="H90" s="36">
        <f t="shared" si="16"/>
        <v>0</v>
      </c>
      <c r="I90" s="37">
        <f t="shared" si="17"/>
      </c>
      <c r="J90" s="36">
        <f t="shared" si="18"/>
      </c>
      <c r="K90" s="37">
        <f t="shared" si="21"/>
      </c>
      <c r="L90" s="56">
        <f t="shared" si="19"/>
      </c>
      <c r="M90" s="38">
        <f t="shared" si="20"/>
        <v>0</v>
      </c>
    </row>
    <row r="91" spans="1:13" s="38" customFormat="1" ht="15">
      <c r="A91" s="39">
        <v>61</v>
      </c>
      <c r="B91" s="40" t="s">
        <v>85</v>
      </c>
      <c r="C91" s="33">
        <f t="shared" si="11"/>
        <v>1</v>
      </c>
      <c r="D91" s="34">
        <f t="shared" si="12"/>
        <v>120.56577469156466</v>
      </c>
      <c r="E91" s="35">
        <f t="shared" si="13"/>
        <v>10287.156559752739</v>
      </c>
      <c r="F91" s="35">
        <f t="shared" si="14"/>
        <v>1240279</v>
      </c>
      <c r="G91" s="35">
        <f t="shared" si="15"/>
        <v>84836444.3</v>
      </c>
      <c r="H91" s="36">
        <f t="shared" si="16"/>
        <v>7635279.987</v>
      </c>
      <c r="I91" s="37">
        <f t="shared" si="17"/>
        <v>621.6490387654516</v>
      </c>
      <c r="J91" s="36">
        <f t="shared" si="18"/>
        <v>11877102.202000001</v>
      </c>
      <c r="K91" s="37">
        <f t="shared" si="21"/>
        <v>1033.9906017971275</v>
      </c>
      <c r="L91" s="56">
        <f t="shared" si="19"/>
        <v>1.461964855120643</v>
      </c>
      <c r="M91" s="38">
        <f t="shared" si="20"/>
        <v>0</v>
      </c>
    </row>
    <row r="92" spans="1:13" s="38" customFormat="1" ht="15">
      <c r="A92" s="39">
        <v>62</v>
      </c>
      <c r="B92" s="40" t="s">
        <v>86</v>
      </c>
      <c r="C92" s="33">
        <f t="shared" si="11"/>
        <v>0</v>
      </c>
      <c r="D92" s="34">
        <f t="shared" si="12"/>
        <v>0</v>
      </c>
      <c r="E92" s="35">
        <f t="shared" si="13"/>
        <v>0</v>
      </c>
      <c r="F92" s="35">
        <f t="shared" si="14"/>
        <v>0</v>
      </c>
      <c r="G92" s="35">
        <f t="shared" si="15"/>
        <v>0</v>
      </c>
      <c r="H92" s="36">
        <f t="shared" si="16"/>
        <v>0</v>
      </c>
      <c r="I92" s="37">
        <f t="shared" si="17"/>
      </c>
      <c r="J92" s="36">
        <f t="shared" si="18"/>
      </c>
      <c r="K92" s="37">
        <f t="shared" si="21"/>
      </c>
      <c r="L92" s="56">
        <f t="shared" si="19"/>
      </c>
      <c r="M92" s="38">
        <f t="shared" si="20"/>
        <v>0</v>
      </c>
    </row>
    <row r="93" spans="1:13" s="38" customFormat="1" ht="15">
      <c r="A93" s="39">
        <v>63</v>
      </c>
      <c r="B93" s="40" t="s">
        <v>87</v>
      </c>
      <c r="C93" s="33">
        <f t="shared" si="11"/>
        <v>1</v>
      </c>
      <c r="D93" s="34">
        <f t="shared" si="12"/>
        <v>6.695652173913043</v>
      </c>
      <c r="E93" s="35">
        <f t="shared" si="13"/>
        <v>10996.09090909091</v>
      </c>
      <c r="F93" s="35">
        <f t="shared" si="14"/>
        <v>73626</v>
      </c>
      <c r="G93" s="35">
        <f t="shared" si="15"/>
        <v>2299532</v>
      </c>
      <c r="H93" s="36">
        <f t="shared" si="16"/>
        <v>206957.88</v>
      </c>
      <c r="I93" s="37">
        <f t="shared" si="17"/>
        <v>12.125389022545201</v>
      </c>
      <c r="J93" s="36">
        <f t="shared" si="18"/>
      </c>
      <c r="K93" s="37">
        <f t="shared" si="21"/>
      </c>
      <c r="L93" s="56">
        <f t="shared" si="19"/>
        <v>3.201781927800961</v>
      </c>
      <c r="M93" s="38">
        <f t="shared" si="20"/>
        <v>0</v>
      </c>
    </row>
    <row r="94" spans="1:13" s="38" customFormat="1" ht="15">
      <c r="A94" s="39">
        <v>64</v>
      </c>
      <c r="B94" s="40" t="s">
        <v>88</v>
      </c>
      <c r="C94" s="33">
        <f t="shared" si="11"/>
        <v>1</v>
      </c>
      <c r="D94" s="34">
        <f t="shared" si="12"/>
        <v>36.133208026592904</v>
      </c>
      <c r="E94" s="35">
        <f t="shared" si="13"/>
        <v>8641.856537348911</v>
      </c>
      <c r="F94" s="35">
        <f t="shared" si="14"/>
        <v>312258</v>
      </c>
      <c r="G94" s="35">
        <f t="shared" si="15"/>
        <v>20709967.686486486</v>
      </c>
      <c r="H94" s="36">
        <f t="shared" si="16"/>
        <v>1863897.0917837836</v>
      </c>
      <c r="I94" s="37">
        <f t="shared" si="17"/>
        <v>179.54927683395502</v>
      </c>
      <c r="J94" s="36">
        <f t="shared" si="18"/>
      </c>
      <c r="K94" s="37">
        <f t="shared" si="21"/>
      </c>
      <c r="L94" s="56">
        <f t="shared" si="19"/>
        <v>1.5077667175876486</v>
      </c>
      <c r="M94" s="38">
        <f t="shared" si="20"/>
        <v>0</v>
      </c>
    </row>
    <row r="95" spans="1:13" s="38" customFormat="1" ht="15">
      <c r="A95" s="39">
        <v>65</v>
      </c>
      <c r="B95" s="40" t="s">
        <v>89</v>
      </c>
      <c r="C95" s="33">
        <f t="shared" si="11"/>
        <v>1</v>
      </c>
      <c r="D95" s="34">
        <f t="shared" si="12"/>
        <v>5.009276437847866</v>
      </c>
      <c r="E95" s="35">
        <f t="shared" si="13"/>
        <v>13163.577777777778</v>
      </c>
      <c r="F95" s="35">
        <f t="shared" si="14"/>
        <v>65940</v>
      </c>
      <c r="G95" s="35">
        <f t="shared" si="15"/>
        <v>18157082</v>
      </c>
      <c r="H95" s="36">
        <f t="shared" si="16"/>
        <v>1634137.38</v>
      </c>
      <c r="I95" s="37">
        <f t="shared" si="17"/>
        <v>119.13154664132175</v>
      </c>
      <c r="J95" s="36">
        <f t="shared" si="18"/>
      </c>
      <c r="K95" s="37">
        <f t="shared" si="21"/>
      </c>
      <c r="L95" s="56">
        <f t="shared" si="19"/>
        <v>0.36316408110069665</v>
      </c>
      <c r="M95" s="38">
        <f t="shared" si="20"/>
        <v>0</v>
      </c>
    </row>
    <row r="96" spans="1:13" s="38" customFormat="1" ht="15">
      <c r="A96" s="39">
        <v>66</v>
      </c>
      <c r="B96" s="40" t="s">
        <v>90</v>
      </c>
      <c r="C96" s="33">
        <f t="shared" si="11"/>
        <v>0</v>
      </c>
      <c r="D96" s="34">
        <f t="shared" si="12"/>
        <v>0</v>
      </c>
      <c r="E96" s="35">
        <f t="shared" si="13"/>
        <v>0</v>
      </c>
      <c r="F96" s="35">
        <f t="shared" si="14"/>
        <v>0</v>
      </c>
      <c r="G96" s="35">
        <f t="shared" si="15"/>
        <v>0</v>
      </c>
      <c r="H96" s="36">
        <f t="shared" si="16"/>
        <v>0</v>
      </c>
      <c r="I96" s="37">
        <f t="shared" si="17"/>
      </c>
      <c r="J96" s="36">
        <f t="shared" si="18"/>
      </c>
      <c r="K96" s="37">
        <f t="shared" si="21"/>
      </c>
      <c r="L96" s="56">
        <f t="shared" si="19"/>
      </c>
      <c r="M96" s="38">
        <f t="shared" si="20"/>
        <v>0</v>
      </c>
    </row>
    <row r="97" spans="1:13" s="38" customFormat="1" ht="15">
      <c r="A97" s="39">
        <v>67</v>
      </c>
      <c r="B97" s="40" t="s">
        <v>91</v>
      </c>
      <c r="C97" s="33">
        <f t="shared" si="11"/>
        <v>1</v>
      </c>
      <c r="D97" s="34">
        <f t="shared" si="12"/>
        <v>5.022400767081619</v>
      </c>
      <c r="E97" s="35">
        <f t="shared" si="13"/>
        <v>14787.549509545752</v>
      </c>
      <c r="F97" s="35">
        <f t="shared" si="14"/>
        <v>74269</v>
      </c>
      <c r="G97" s="35">
        <f t="shared" si="15"/>
        <v>30701565.5</v>
      </c>
      <c r="H97" s="36">
        <f t="shared" si="16"/>
        <v>2763140.895</v>
      </c>
      <c r="I97" s="37">
        <f t="shared" si="17"/>
        <v>181.83350076118174</v>
      </c>
      <c r="J97" s="36">
        <f t="shared" si="18"/>
      </c>
      <c r="K97" s="37">
        <f t="shared" si="21"/>
      </c>
      <c r="L97" s="56">
        <f t="shared" si="19"/>
        <v>0.24190623113339288</v>
      </c>
      <c r="M97" s="38">
        <f t="shared" si="20"/>
        <v>0</v>
      </c>
    </row>
    <row r="98" spans="1:13" s="38" customFormat="1" ht="15">
      <c r="A98" s="39">
        <v>68</v>
      </c>
      <c r="B98" s="40" t="s">
        <v>92</v>
      </c>
      <c r="C98" s="33">
        <f t="shared" si="11"/>
        <v>1</v>
      </c>
      <c r="D98" s="34">
        <f t="shared" si="12"/>
        <v>3</v>
      </c>
      <c r="E98" s="35">
        <f t="shared" si="13"/>
        <v>12109.333333333334</v>
      </c>
      <c r="F98" s="35">
        <f t="shared" si="14"/>
        <v>36328</v>
      </c>
      <c r="G98" s="35">
        <f t="shared" si="15"/>
        <v>1931267.55</v>
      </c>
      <c r="H98" s="36">
        <f t="shared" si="16"/>
        <v>173814.0795</v>
      </c>
      <c r="I98" s="37">
        <f t="shared" si="17"/>
        <v>11.353728212398149</v>
      </c>
      <c r="J98" s="36">
        <f t="shared" si="18"/>
      </c>
      <c r="K98" s="37">
        <f t="shared" si="21"/>
      </c>
      <c r="L98" s="56">
        <f t="shared" si="19"/>
        <v>1.8810443949104825</v>
      </c>
      <c r="M98" s="38">
        <f t="shared" si="20"/>
        <v>0</v>
      </c>
    </row>
    <row r="99" spans="1:13" s="38" customFormat="1" ht="15">
      <c r="A99" s="39">
        <v>69</v>
      </c>
      <c r="B99" s="40" t="s">
        <v>93</v>
      </c>
      <c r="C99" s="33">
        <f t="shared" si="11"/>
        <v>0</v>
      </c>
      <c r="D99" s="34">
        <f t="shared" si="12"/>
        <v>0</v>
      </c>
      <c r="E99" s="35">
        <f t="shared" si="13"/>
        <v>14912.439090909093</v>
      </c>
      <c r="F99" s="35">
        <f t="shared" si="14"/>
        <v>0</v>
      </c>
      <c r="G99" s="35">
        <f t="shared" si="15"/>
        <v>0</v>
      </c>
      <c r="H99" s="36">
        <f t="shared" si="16"/>
        <v>0</v>
      </c>
      <c r="I99" s="37">
        <f t="shared" si="17"/>
      </c>
      <c r="J99" s="36">
        <f t="shared" si="18"/>
      </c>
      <c r="K99" s="37">
        <f t="shared" si="21"/>
      </c>
      <c r="L99" s="56">
        <f t="shared" si="19"/>
      </c>
      <c r="M99" s="38">
        <f t="shared" si="20"/>
        <v>0</v>
      </c>
    </row>
    <row r="100" spans="1:13" s="38" customFormat="1" ht="15">
      <c r="A100" s="39">
        <v>70</v>
      </c>
      <c r="B100" s="40" t="s">
        <v>94</v>
      </c>
      <c r="C100" s="33">
        <f t="shared" si="11"/>
        <v>0</v>
      </c>
      <c r="D100" s="34">
        <f t="shared" si="12"/>
        <v>0</v>
      </c>
      <c r="E100" s="35">
        <f t="shared" si="13"/>
        <v>13979.711052631583</v>
      </c>
      <c r="F100" s="35">
        <f t="shared" si="14"/>
        <v>0</v>
      </c>
      <c r="G100" s="35">
        <f t="shared" si="15"/>
        <v>0</v>
      </c>
      <c r="H100" s="36">
        <f t="shared" si="16"/>
        <v>0</v>
      </c>
      <c r="I100" s="37">
        <f t="shared" si="17"/>
      </c>
      <c r="J100" s="36">
        <f t="shared" si="18"/>
      </c>
      <c r="K100" s="37">
        <f t="shared" si="21"/>
      </c>
      <c r="L100" s="56">
        <f t="shared" si="19"/>
      </c>
      <c r="M100" s="38">
        <f t="shared" si="20"/>
        <v>0</v>
      </c>
    </row>
    <row r="101" spans="1:13" s="38" customFormat="1" ht="15">
      <c r="A101" s="39">
        <v>71</v>
      </c>
      <c r="B101" s="40" t="s">
        <v>95</v>
      </c>
      <c r="C101" s="33">
        <f t="shared" si="11"/>
        <v>1</v>
      </c>
      <c r="D101" s="34">
        <f t="shared" si="12"/>
        <v>1.0714285714285716</v>
      </c>
      <c r="E101" s="35">
        <f t="shared" si="13"/>
        <v>12053.999999999998</v>
      </c>
      <c r="F101" s="35">
        <f t="shared" si="14"/>
        <v>12915</v>
      </c>
      <c r="G101" s="35">
        <f t="shared" si="15"/>
        <v>45363637.4</v>
      </c>
      <c r="H101" s="36">
        <f t="shared" si="16"/>
        <v>4082727.366</v>
      </c>
      <c r="I101" s="37">
        <f t="shared" si="17"/>
        <v>337.6316879044301</v>
      </c>
      <c r="J101" s="36">
        <f t="shared" si="18"/>
      </c>
      <c r="K101" s="37">
        <f t="shared" si="21"/>
      </c>
      <c r="L101" s="56">
        <f t="shared" si="19"/>
        <v>0.028469939229344075</v>
      </c>
      <c r="M101" s="38">
        <f t="shared" si="20"/>
        <v>0</v>
      </c>
    </row>
    <row r="102" spans="1:13" s="38" customFormat="1" ht="15">
      <c r="A102" s="39">
        <v>72</v>
      </c>
      <c r="B102" s="40" t="s">
        <v>96</v>
      </c>
      <c r="C102" s="33">
        <f t="shared" si="11"/>
        <v>1</v>
      </c>
      <c r="D102" s="34">
        <f t="shared" si="12"/>
        <v>5.115391488003</v>
      </c>
      <c r="E102" s="35">
        <f t="shared" si="13"/>
        <v>8441.973620450823</v>
      </c>
      <c r="F102" s="35">
        <f t="shared" si="14"/>
        <v>43184</v>
      </c>
      <c r="G102" s="35">
        <f t="shared" si="15"/>
        <v>37702949.4</v>
      </c>
      <c r="H102" s="36">
        <f t="shared" si="16"/>
        <v>3393265.4459999995</v>
      </c>
      <c r="I102" s="37">
        <f t="shared" si="17"/>
        <v>396.8362845726467</v>
      </c>
      <c r="J102" s="36">
        <f t="shared" si="18"/>
      </c>
      <c r="K102" s="37">
        <f t="shared" si="21"/>
      </c>
      <c r="L102" s="56">
        <f t="shared" si="19"/>
        <v>0.1145374584408508</v>
      </c>
      <c r="M102" s="38">
        <f t="shared" si="20"/>
        <v>0</v>
      </c>
    </row>
    <row r="103" spans="1:13" s="38" customFormat="1" ht="15">
      <c r="A103" s="39">
        <v>73</v>
      </c>
      <c r="B103" s="40" t="s">
        <v>97</v>
      </c>
      <c r="C103" s="33">
        <f t="shared" si="11"/>
        <v>1</v>
      </c>
      <c r="D103" s="34">
        <f t="shared" si="12"/>
        <v>9.601724434807032</v>
      </c>
      <c r="E103" s="35">
        <f t="shared" si="13"/>
        <v>14091.947849440578</v>
      </c>
      <c r="F103" s="35">
        <f t="shared" si="14"/>
        <v>135307</v>
      </c>
      <c r="G103" s="35">
        <f t="shared" si="15"/>
        <v>40492655.6</v>
      </c>
      <c r="H103" s="36">
        <f t="shared" si="16"/>
        <v>3644339.004</v>
      </c>
      <c r="I103" s="37">
        <f t="shared" si="17"/>
        <v>249.0097211180995</v>
      </c>
      <c r="J103" s="36">
        <f t="shared" si="18"/>
      </c>
      <c r="K103" s="37">
        <f t="shared" si="21"/>
      </c>
      <c r="L103" s="56">
        <f t="shared" si="19"/>
        <v>0.3341519542126548</v>
      </c>
      <c r="M103" s="38">
        <f t="shared" si="20"/>
        <v>0</v>
      </c>
    </row>
    <row r="104" spans="1:13" s="38" customFormat="1" ht="15">
      <c r="A104" s="39">
        <v>74</v>
      </c>
      <c r="B104" s="40" t="s">
        <v>98</v>
      </c>
      <c r="C104" s="33">
        <f t="shared" si="11"/>
        <v>1</v>
      </c>
      <c r="D104" s="34">
        <f t="shared" si="12"/>
        <v>2.4896265560165975</v>
      </c>
      <c r="E104" s="35">
        <f t="shared" si="13"/>
        <v>12647.68</v>
      </c>
      <c r="F104" s="35">
        <f t="shared" si="14"/>
        <v>31488</v>
      </c>
      <c r="G104" s="35">
        <f t="shared" si="15"/>
        <v>4592156.4</v>
      </c>
      <c r="H104" s="36">
        <f t="shared" si="16"/>
        <v>413294.076</v>
      </c>
      <c r="I104" s="37">
        <f t="shared" si="17"/>
        <v>30.187834923084708</v>
      </c>
      <c r="J104" s="36">
        <f t="shared" si="18"/>
      </c>
      <c r="K104" s="37">
        <f t="shared" si="21"/>
      </c>
      <c r="L104" s="56">
        <f t="shared" si="19"/>
        <v>0.6856909316067719</v>
      </c>
      <c r="M104" s="38">
        <f t="shared" si="20"/>
        <v>0</v>
      </c>
    </row>
    <row r="105" spans="1:13" s="38" customFormat="1" ht="15">
      <c r="A105" s="39">
        <v>75</v>
      </c>
      <c r="B105" s="40" t="s">
        <v>99</v>
      </c>
      <c r="C105" s="33">
        <f t="shared" si="11"/>
        <v>0</v>
      </c>
      <c r="D105" s="34">
        <f t="shared" si="12"/>
        <v>0</v>
      </c>
      <c r="E105" s="35">
        <f t="shared" si="13"/>
        <v>0</v>
      </c>
      <c r="F105" s="35">
        <f t="shared" si="14"/>
        <v>0</v>
      </c>
      <c r="G105" s="35">
        <f t="shared" si="15"/>
        <v>0</v>
      </c>
      <c r="H105" s="36">
        <f t="shared" si="16"/>
        <v>0</v>
      </c>
      <c r="I105" s="37">
        <f t="shared" si="17"/>
      </c>
      <c r="J105" s="36">
        <f t="shared" si="18"/>
      </c>
      <c r="K105" s="37">
        <f t="shared" si="21"/>
      </c>
      <c r="L105" s="56">
        <f t="shared" si="19"/>
      </c>
      <c r="M105" s="38">
        <f t="shared" si="20"/>
        <v>0</v>
      </c>
    </row>
    <row r="106" spans="1:13" s="38" customFormat="1" ht="15">
      <c r="A106" s="39">
        <v>76</v>
      </c>
      <c r="B106" s="40" t="s">
        <v>100</v>
      </c>
      <c r="C106" s="33">
        <f t="shared" si="11"/>
        <v>0</v>
      </c>
      <c r="D106" s="34">
        <f t="shared" si="12"/>
        <v>0</v>
      </c>
      <c r="E106" s="35">
        <f t="shared" si="13"/>
        <v>0</v>
      </c>
      <c r="F106" s="35">
        <f t="shared" si="14"/>
        <v>0</v>
      </c>
      <c r="G106" s="35">
        <f t="shared" si="15"/>
        <v>0</v>
      </c>
      <c r="H106" s="36">
        <f t="shared" si="16"/>
        <v>0</v>
      </c>
      <c r="I106" s="37">
        <f t="shared" si="17"/>
      </c>
      <c r="J106" s="36">
        <f t="shared" si="18"/>
      </c>
      <c r="K106" s="37">
        <f t="shared" si="21"/>
      </c>
      <c r="L106" s="56">
        <f t="shared" si="19"/>
      </c>
      <c r="M106" s="38">
        <f t="shared" si="20"/>
        <v>0</v>
      </c>
    </row>
    <row r="107" spans="1:13" s="38" customFormat="1" ht="15">
      <c r="A107" s="39">
        <v>77</v>
      </c>
      <c r="B107" s="40" t="s">
        <v>101</v>
      </c>
      <c r="C107" s="33">
        <f t="shared" si="11"/>
        <v>1</v>
      </c>
      <c r="D107" s="34">
        <f t="shared" si="12"/>
        <v>0</v>
      </c>
      <c r="E107" s="35">
        <f t="shared" si="13"/>
        <v>9135.333581806695</v>
      </c>
      <c r="F107" s="35">
        <f t="shared" si="14"/>
        <v>0</v>
      </c>
      <c r="G107" s="35">
        <f t="shared" si="15"/>
        <v>14434488</v>
      </c>
      <c r="H107" s="36">
        <f t="shared" si="16"/>
        <v>1299103.92</v>
      </c>
      <c r="I107" s="37">
        <f t="shared" si="17"/>
        <v>142.20651149370246</v>
      </c>
      <c r="J107" s="36">
        <f t="shared" si="18"/>
      </c>
      <c r="K107" s="37">
        <f t="shared" si="21"/>
      </c>
      <c r="L107" s="56">
        <f t="shared" si="19"/>
        <v>0</v>
      </c>
      <c r="M107" s="38">
        <f t="shared" si="20"/>
        <v>0</v>
      </c>
    </row>
    <row r="108" spans="1:13" s="38" customFormat="1" ht="15">
      <c r="A108" s="39">
        <v>78</v>
      </c>
      <c r="B108" s="40" t="s">
        <v>102</v>
      </c>
      <c r="C108" s="33">
        <f t="shared" si="11"/>
        <v>1</v>
      </c>
      <c r="D108" s="34">
        <f t="shared" si="12"/>
        <v>0</v>
      </c>
      <c r="E108" s="35">
        <f t="shared" si="13"/>
        <v>15987.656731242829</v>
      </c>
      <c r="F108" s="35">
        <f t="shared" si="14"/>
        <v>0</v>
      </c>
      <c r="G108" s="35">
        <f t="shared" si="15"/>
        <v>9582480</v>
      </c>
      <c r="H108" s="36">
        <f t="shared" si="16"/>
        <v>862423.2</v>
      </c>
      <c r="I108" s="37">
        <f t="shared" si="17"/>
        <v>53.94306460900339</v>
      </c>
      <c r="J108" s="36">
        <f t="shared" si="18"/>
      </c>
      <c r="K108" s="37">
        <f t="shared" si="21"/>
      </c>
      <c r="L108" s="56">
        <f t="shared" si="19"/>
        <v>0</v>
      </c>
      <c r="M108" s="38">
        <f t="shared" si="20"/>
        <v>0</v>
      </c>
    </row>
    <row r="109" spans="1:13" s="38" customFormat="1" ht="15">
      <c r="A109" s="39">
        <v>79</v>
      </c>
      <c r="B109" s="40" t="s">
        <v>103</v>
      </c>
      <c r="C109" s="33">
        <f t="shared" si="11"/>
        <v>1</v>
      </c>
      <c r="D109" s="34">
        <f t="shared" si="12"/>
        <v>52.80560132535368</v>
      </c>
      <c r="E109" s="35">
        <f t="shared" si="13"/>
        <v>9444.073876317321</v>
      </c>
      <c r="F109" s="35">
        <f t="shared" si="14"/>
        <v>498700</v>
      </c>
      <c r="G109" s="35">
        <f t="shared" si="15"/>
        <v>36449691.75</v>
      </c>
      <c r="H109" s="36">
        <f t="shared" si="16"/>
        <v>3280472.2575</v>
      </c>
      <c r="I109" s="37">
        <f t="shared" si="17"/>
        <v>294.5521492028756</v>
      </c>
      <c r="J109" s="36">
        <f t="shared" si="18"/>
      </c>
      <c r="K109" s="37">
        <f t="shared" si="21"/>
      </c>
      <c r="L109" s="56">
        <f t="shared" si="19"/>
        <v>1.3681871534620043</v>
      </c>
      <c r="M109" s="38">
        <f t="shared" si="20"/>
        <v>0</v>
      </c>
    </row>
    <row r="110" spans="1:13" s="38" customFormat="1" ht="15">
      <c r="A110" s="39">
        <v>80</v>
      </c>
      <c r="B110" s="40" t="s">
        <v>104</v>
      </c>
      <c r="C110" s="33">
        <f t="shared" si="11"/>
        <v>0</v>
      </c>
      <c r="D110" s="34">
        <f t="shared" si="12"/>
        <v>0</v>
      </c>
      <c r="E110" s="35">
        <f t="shared" si="13"/>
        <v>0</v>
      </c>
      <c r="F110" s="35">
        <f t="shared" si="14"/>
        <v>0</v>
      </c>
      <c r="G110" s="35">
        <f t="shared" si="15"/>
        <v>0</v>
      </c>
      <c r="H110" s="36">
        <f t="shared" si="16"/>
        <v>0</v>
      </c>
      <c r="I110" s="37">
        <f t="shared" si="17"/>
      </c>
      <c r="J110" s="36">
        <f t="shared" si="18"/>
      </c>
      <c r="K110" s="37">
        <f t="shared" si="21"/>
      </c>
      <c r="L110" s="56">
        <f t="shared" si="19"/>
      </c>
      <c r="M110" s="38">
        <f t="shared" si="20"/>
        <v>0</v>
      </c>
    </row>
    <row r="111" spans="1:13" s="38" customFormat="1" ht="15">
      <c r="A111" s="39">
        <v>81</v>
      </c>
      <c r="B111" s="40" t="s">
        <v>105</v>
      </c>
      <c r="C111" s="33">
        <f t="shared" si="11"/>
        <v>0</v>
      </c>
      <c r="D111" s="34">
        <f t="shared" si="12"/>
        <v>0</v>
      </c>
      <c r="E111" s="35">
        <f t="shared" si="13"/>
        <v>12697.210000000001</v>
      </c>
      <c r="F111" s="35">
        <f t="shared" si="14"/>
        <v>0</v>
      </c>
      <c r="G111" s="35">
        <f t="shared" si="15"/>
        <v>0</v>
      </c>
      <c r="H111" s="36">
        <f t="shared" si="16"/>
        <v>0</v>
      </c>
      <c r="I111" s="37">
        <f t="shared" si="17"/>
      </c>
      <c r="J111" s="36">
        <f t="shared" si="18"/>
      </c>
      <c r="K111" s="37">
        <f t="shared" si="21"/>
      </c>
      <c r="L111" s="56">
        <f t="shared" si="19"/>
      </c>
      <c r="M111" s="38">
        <f t="shared" si="20"/>
        <v>0</v>
      </c>
    </row>
    <row r="112" spans="1:13" s="38" customFormat="1" ht="15">
      <c r="A112" s="39">
        <v>82</v>
      </c>
      <c r="B112" s="40" t="s">
        <v>106</v>
      </c>
      <c r="C112" s="33">
        <f t="shared" si="11"/>
        <v>1</v>
      </c>
      <c r="D112" s="34">
        <f t="shared" si="12"/>
        <v>6.0111317254174415</v>
      </c>
      <c r="E112" s="35">
        <f t="shared" si="13"/>
        <v>10705.138888888885</v>
      </c>
      <c r="F112" s="35">
        <f t="shared" si="14"/>
        <v>64350</v>
      </c>
      <c r="G112" s="35">
        <f t="shared" si="15"/>
        <v>33248817.7</v>
      </c>
      <c r="H112" s="36">
        <f t="shared" si="16"/>
        <v>2992393.593</v>
      </c>
      <c r="I112" s="37">
        <f t="shared" si="17"/>
        <v>273.5175716439406</v>
      </c>
      <c r="J112" s="36">
        <f t="shared" si="18"/>
      </c>
      <c r="K112" s="37">
        <f t="shared" si="21"/>
      </c>
      <c r="L112" s="56">
        <f t="shared" si="19"/>
        <v>0.1935407164868903</v>
      </c>
      <c r="M112" s="38">
        <f t="shared" si="20"/>
        <v>0</v>
      </c>
    </row>
    <row r="113" spans="1:13" s="38" customFormat="1" ht="15">
      <c r="A113" s="39">
        <v>83</v>
      </c>
      <c r="B113" s="40" t="s">
        <v>107</v>
      </c>
      <c r="C113" s="33">
        <f t="shared" si="11"/>
        <v>1</v>
      </c>
      <c r="D113" s="34">
        <f t="shared" si="12"/>
        <v>1.0174978127734036</v>
      </c>
      <c r="E113" s="35">
        <f t="shared" si="13"/>
        <v>9610.831470335337</v>
      </c>
      <c r="F113" s="35">
        <f t="shared" si="14"/>
        <v>9779</v>
      </c>
      <c r="G113" s="35">
        <f t="shared" si="15"/>
        <v>20566915.4</v>
      </c>
      <c r="H113" s="36">
        <f t="shared" si="16"/>
        <v>1851022.3859999997</v>
      </c>
      <c r="I113" s="37">
        <f t="shared" si="17"/>
        <v>191.58003047740007</v>
      </c>
      <c r="J113" s="36">
        <f t="shared" si="18"/>
      </c>
      <c r="K113" s="37">
        <f t="shared" si="21"/>
      </c>
      <c r="L113" s="56">
        <f t="shared" si="19"/>
        <v>0.04754723695707914</v>
      </c>
      <c r="M113" s="38">
        <f t="shared" si="20"/>
        <v>0</v>
      </c>
    </row>
    <row r="114" spans="1:13" s="38" customFormat="1" ht="15">
      <c r="A114" s="39">
        <v>84</v>
      </c>
      <c r="B114" s="40" t="s">
        <v>108</v>
      </c>
      <c r="C114" s="33">
        <f t="shared" si="11"/>
        <v>0</v>
      </c>
      <c r="D114" s="34">
        <f t="shared" si="12"/>
        <v>0</v>
      </c>
      <c r="E114" s="35">
        <f t="shared" si="13"/>
        <v>14437.747142857144</v>
      </c>
      <c r="F114" s="35">
        <f t="shared" si="14"/>
        <v>0</v>
      </c>
      <c r="G114" s="35">
        <f t="shared" si="15"/>
        <v>0</v>
      </c>
      <c r="H114" s="36">
        <f t="shared" si="16"/>
        <v>0</v>
      </c>
      <c r="I114" s="37">
        <f t="shared" si="17"/>
      </c>
      <c r="J114" s="36">
        <f t="shared" si="18"/>
      </c>
      <c r="K114" s="37">
        <f t="shared" si="21"/>
      </c>
      <c r="L114" s="56">
        <f t="shared" si="19"/>
      </c>
      <c r="M114" s="38">
        <f t="shared" si="20"/>
        <v>0</v>
      </c>
    </row>
    <row r="115" spans="1:13" s="38" customFormat="1" ht="15">
      <c r="A115" s="39">
        <v>85</v>
      </c>
      <c r="B115" s="40" t="s">
        <v>109</v>
      </c>
      <c r="C115" s="33">
        <f t="shared" si="11"/>
        <v>1</v>
      </c>
      <c r="D115" s="34">
        <f t="shared" si="12"/>
        <v>0</v>
      </c>
      <c r="E115" s="35">
        <f t="shared" si="13"/>
        <v>20436.13009259259</v>
      </c>
      <c r="F115" s="35">
        <f t="shared" si="14"/>
        <v>0</v>
      </c>
      <c r="G115" s="35">
        <f t="shared" si="15"/>
        <v>4489462</v>
      </c>
      <c r="H115" s="36">
        <f t="shared" si="16"/>
        <v>404051.57999999996</v>
      </c>
      <c r="I115" s="37">
        <f t="shared" si="17"/>
        <v>19.771433151448527</v>
      </c>
      <c r="J115" s="36">
        <f t="shared" si="18"/>
      </c>
      <c r="K115" s="37">
        <f t="shared" si="21"/>
      </c>
      <c r="L115" s="56">
        <f t="shared" si="19"/>
        <v>0</v>
      </c>
      <c r="M115" s="38">
        <f t="shared" si="20"/>
        <v>0</v>
      </c>
    </row>
    <row r="116" spans="1:13" s="38" customFormat="1" ht="15">
      <c r="A116" s="39">
        <v>86</v>
      </c>
      <c r="B116" s="40" t="s">
        <v>110</v>
      </c>
      <c r="C116" s="33">
        <f t="shared" si="11"/>
        <v>1</v>
      </c>
      <c r="D116" s="34">
        <f t="shared" si="12"/>
        <v>55.35730607038125</v>
      </c>
      <c r="E116" s="35">
        <f t="shared" si="13"/>
        <v>9597.468477322906</v>
      </c>
      <c r="F116" s="35">
        <f t="shared" si="14"/>
        <v>531290</v>
      </c>
      <c r="G116" s="35">
        <f t="shared" si="15"/>
        <v>18918667.6</v>
      </c>
      <c r="H116" s="36">
        <f t="shared" si="16"/>
        <v>1702680.084</v>
      </c>
      <c r="I116" s="37">
        <f t="shared" si="17"/>
        <v>122.05198555929456</v>
      </c>
      <c r="J116" s="36">
        <f t="shared" si="18"/>
      </c>
      <c r="K116" s="37">
        <f t="shared" si="21"/>
      </c>
      <c r="L116" s="56">
        <f t="shared" si="19"/>
        <v>2.8082844481077514</v>
      </c>
      <c r="M116" s="38">
        <f t="shared" si="20"/>
        <v>0</v>
      </c>
    </row>
    <row r="117" spans="1:13" s="38" customFormat="1" ht="15">
      <c r="A117" s="39">
        <v>87</v>
      </c>
      <c r="B117" s="40" t="s">
        <v>111</v>
      </c>
      <c r="C117" s="33">
        <f t="shared" si="11"/>
        <v>1</v>
      </c>
      <c r="D117" s="34">
        <f t="shared" si="12"/>
        <v>4.69993237197304</v>
      </c>
      <c r="E117" s="35">
        <f t="shared" si="13"/>
        <v>10520.151373846964</v>
      </c>
      <c r="F117" s="35">
        <f t="shared" si="14"/>
        <v>49444</v>
      </c>
      <c r="G117" s="35">
        <f t="shared" si="15"/>
        <v>31197957</v>
      </c>
      <c r="H117" s="36">
        <f t="shared" si="16"/>
        <v>2807816.13</v>
      </c>
      <c r="I117" s="37">
        <f t="shared" si="17"/>
        <v>262.1989011353294</v>
      </c>
      <c r="J117" s="36">
        <f t="shared" si="18"/>
      </c>
      <c r="K117" s="37">
        <f t="shared" si="21"/>
      </c>
      <c r="L117" s="56">
        <f t="shared" si="19"/>
        <v>0.15848473667682791</v>
      </c>
      <c r="M117" s="38">
        <f t="shared" si="20"/>
        <v>0</v>
      </c>
    </row>
    <row r="118" spans="1:13" s="38" customFormat="1" ht="15">
      <c r="A118" s="39">
        <v>88</v>
      </c>
      <c r="B118" s="40" t="s">
        <v>112</v>
      </c>
      <c r="C118" s="33">
        <f t="shared" si="11"/>
        <v>1</v>
      </c>
      <c r="D118" s="34">
        <f t="shared" si="12"/>
        <v>11.031688202438312</v>
      </c>
      <c r="E118" s="35">
        <f t="shared" si="13"/>
        <v>9848.991197556245</v>
      </c>
      <c r="F118" s="35">
        <f t="shared" si="14"/>
        <v>108651</v>
      </c>
      <c r="G118" s="35">
        <f t="shared" si="15"/>
        <v>38886490</v>
      </c>
      <c r="H118" s="36">
        <f t="shared" si="16"/>
        <v>3499784.1</v>
      </c>
      <c r="I118" s="37">
        <f t="shared" si="17"/>
        <v>344.3127353836417</v>
      </c>
      <c r="J118" s="36">
        <f t="shared" si="18"/>
      </c>
      <c r="K118" s="37">
        <f t="shared" si="21"/>
      </c>
      <c r="L118" s="56">
        <f t="shared" si="19"/>
        <v>0.27940552104342664</v>
      </c>
      <c r="M118" s="38">
        <f t="shared" si="20"/>
        <v>0</v>
      </c>
    </row>
    <row r="119" spans="1:13" s="38" customFormat="1" ht="15">
      <c r="A119" s="39">
        <v>90</v>
      </c>
      <c r="B119" s="40" t="s">
        <v>114</v>
      </c>
      <c r="C119" s="33">
        <f t="shared" si="11"/>
        <v>0</v>
      </c>
      <c r="D119" s="34">
        <f t="shared" si="12"/>
        <v>0</v>
      </c>
      <c r="E119" s="35">
        <f t="shared" si="13"/>
        <v>0</v>
      </c>
      <c r="F119" s="35">
        <f t="shared" si="14"/>
        <v>0</v>
      </c>
      <c r="G119" s="35">
        <f t="shared" si="15"/>
        <v>0</v>
      </c>
      <c r="H119" s="36">
        <f t="shared" si="16"/>
        <v>0</v>
      </c>
      <c r="I119" s="37">
        <f t="shared" si="17"/>
      </c>
      <c r="J119" s="36">
        <f t="shared" si="18"/>
      </c>
      <c r="K119" s="37">
        <f t="shared" si="21"/>
      </c>
      <c r="L119" s="56">
        <f t="shared" si="19"/>
      </c>
      <c r="M119" s="38">
        <f t="shared" si="20"/>
        <v>0</v>
      </c>
    </row>
    <row r="120" spans="1:13" s="38" customFormat="1" ht="15">
      <c r="A120" s="39">
        <v>92</v>
      </c>
      <c r="B120" s="40" t="s">
        <v>116</v>
      </c>
      <c r="C120" s="33">
        <f t="shared" si="11"/>
        <v>0</v>
      </c>
      <c r="D120" s="34">
        <f t="shared" si="12"/>
        <v>0</v>
      </c>
      <c r="E120" s="35">
        <f t="shared" si="13"/>
        <v>0</v>
      </c>
      <c r="F120" s="35">
        <f t="shared" si="14"/>
        <v>0</v>
      </c>
      <c r="G120" s="35">
        <f t="shared" si="15"/>
        <v>0</v>
      </c>
      <c r="H120" s="36">
        <f t="shared" si="16"/>
        <v>0</v>
      </c>
      <c r="I120" s="37">
        <f t="shared" si="17"/>
      </c>
      <c r="J120" s="36">
        <f t="shared" si="18"/>
      </c>
      <c r="K120" s="37">
        <f t="shared" si="21"/>
      </c>
      <c r="L120" s="56">
        <f t="shared" si="19"/>
      </c>
      <c r="M120" s="38">
        <f t="shared" si="20"/>
        <v>0</v>
      </c>
    </row>
    <row r="121" spans="1:13" s="38" customFormat="1" ht="15">
      <c r="A121" s="39">
        <v>93</v>
      </c>
      <c r="B121" s="40" t="s">
        <v>117</v>
      </c>
      <c r="C121" s="33">
        <f t="shared" si="11"/>
        <v>1</v>
      </c>
      <c r="D121" s="34">
        <f t="shared" si="12"/>
        <v>502.9254140938591</v>
      </c>
      <c r="E121" s="35">
        <f t="shared" si="13"/>
        <v>10184.454506496855</v>
      </c>
      <c r="F121" s="35">
        <f t="shared" si="14"/>
        <v>5122021</v>
      </c>
      <c r="G121" s="35">
        <f t="shared" si="15"/>
        <v>76385097.2</v>
      </c>
      <c r="H121" s="36">
        <f t="shared" si="16"/>
        <v>6874658.748</v>
      </c>
      <c r="I121" s="37">
        <f t="shared" si="17"/>
        <v>172.08950630413824</v>
      </c>
      <c r="J121" s="36">
        <f t="shared" si="18"/>
        <v>10693913.608000001</v>
      </c>
      <c r="K121" s="37">
        <f t="shared" si="21"/>
        <v>547.0977954141368</v>
      </c>
      <c r="L121" s="56">
        <f t="shared" si="19"/>
        <v>6.705523967049426</v>
      </c>
      <c r="M121" s="38">
        <f t="shared" si="20"/>
        <v>0</v>
      </c>
    </row>
    <row r="122" spans="1:13" s="38" customFormat="1" ht="15">
      <c r="A122" s="39">
        <v>94</v>
      </c>
      <c r="B122" s="40" t="s">
        <v>118</v>
      </c>
      <c r="C122" s="33">
        <f t="shared" si="11"/>
        <v>1</v>
      </c>
      <c r="D122" s="34">
        <f t="shared" si="12"/>
        <v>1.2063492063492063</v>
      </c>
      <c r="E122" s="35">
        <f t="shared" si="13"/>
        <v>10570.736842105263</v>
      </c>
      <c r="F122" s="35">
        <f t="shared" si="14"/>
        <v>12752</v>
      </c>
      <c r="G122" s="35">
        <f t="shared" si="15"/>
        <v>20302813.75</v>
      </c>
      <c r="H122" s="36">
        <f t="shared" si="16"/>
        <v>1827253.2375</v>
      </c>
      <c r="I122" s="37">
        <f t="shared" si="17"/>
        <v>171.65324088596125</v>
      </c>
      <c r="J122" s="36">
        <f t="shared" si="18"/>
      </c>
      <c r="K122" s="37">
        <f t="shared" si="21"/>
      </c>
      <c r="L122" s="56">
        <f t="shared" si="19"/>
        <v>0.06280902813286163</v>
      </c>
      <c r="M122" s="38">
        <f t="shared" si="20"/>
        <v>0</v>
      </c>
    </row>
    <row r="123" spans="1:13" s="38" customFormat="1" ht="15">
      <c r="A123" s="39">
        <v>95</v>
      </c>
      <c r="B123" s="40" t="s">
        <v>119</v>
      </c>
      <c r="C123" s="33">
        <f t="shared" si="11"/>
        <v>1</v>
      </c>
      <c r="D123" s="34">
        <f t="shared" si="12"/>
        <v>716.470292374706</v>
      </c>
      <c r="E123" s="35">
        <f t="shared" si="13"/>
        <v>9841.782799714778</v>
      </c>
      <c r="F123" s="35">
        <f t="shared" si="14"/>
        <v>7051345</v>
      </c>
      <c r="G123" s="35">
        <f t="shared" si="15"/>
        <v>117210959.65</v>
      </c>
      <c r="H123" s="36">
        <f t="shared" si="16"/>
        <v>10548986.3685</v>
      </c>
      <c r="I123" s="37">
        <f t="shared" si="17"/>
        <v>355.38696999098215</v>
      </c>
      <c r="J123" s="36">
        <f t="shared" si="18"/>
        <v>16409534.351000002</v>
      </c>
      <c r="K123" s="37">
        <f t="shared" si="21"/>
        <v>950.863226860809</v>
      </c>
      <c r="L123" s="56">
        <f t="shared" si="19"/>
        <v>6.0159434075583045</v>
      </c>
      <c r="M123" s="38">
        <f t="shared" si="20"/>
        <v>0</v>
      </c>
    </row>
    <row r="124" spans="1:13" s="38" customFormat="1" ht="15">
      <c r="A124" s="39">
        <v>96</v>
      </c>
      <c r="B124" s="40" t="s">
        <v>120</v>
      </c>
      <c r="C124" s="33">
        <f t="shared" si="11"/>
        <v>1</v>
      </c>
      <c r="D124" s="34">
        <f t="shared" si="12"/>
        <v>91.03052503052503</v>
      </c>
      <c r="E124" s="35">
        <f t="shared" si="13"/>
        <v>13963.821471684954</v>
      </c>
      <c r="F124" s="35">
        <f t="shared" si="14"/>
        <v>1271134</v>
      </c>
      <c r="G124" s="35">
        <f t="shared" si="15"/>
        <v>49856660.2</v>
      </c>
      <c r="H124" s="36">
        <f t="shared" si="16"/>
        <v>4487099.4180000005</v>
      </c>
      <c r="I124" s="37">
        <f t="shared" si="17"/>
        <v>230.3069703749187</v>
      </c>
      <c r="J124" s="36">
        <f t="shared" si="18"/>
      </c>
      <c r="K124" s="37">
        <f t="shared" si="21"/>
      </c>
      <c r="L124" s="56">
        <f t="shared" si="19"/>
        <v>2.549577117482089</v>
      </c>
      <c r="M124" s="38">
        <f t="shared" si="20"/>
        <v>0</v>
      </c>
    </row>
    <row r="125" spans="1:13" s="38" customFormat="1" ht="15">
      <c r="A125" s="39">
        <v>97</v>
      </c>
      <c r="B125" s="40" t="s">
        <v>121</v>
      </c>
      <c r="C125" s="33">
        <f t="shared" si="11"/>
        <v>1</v>
      </c>
      <c r="D125" s="34">
        <f t="shared" si="12"/>
        <v>197.27504091191236</v>
      </c>
      <c r="E125" s="35">
        <f t="shared" si="13"/>
        <v>10701.069888220842</v>
      </c>
      <c r="F125" s="35">
        <f t="shared" si="14"/>
        <v>2111054</v>
      </c>
      <c r="G125" s="35">
        <f t="shared" si="15"/>
        <v>58430700.85</v>
      </c>
      <c r="H125" s="36">
        <f t="shared" si="16"/>
        <v>5258763.0764999995</v>
      </c>
      <c r="I125" s="37">
        <f t="shared" si="17"/>
        <v>294.14900653670406</v>
      </c>
      <c r="J125" s="36">
        <f t="shared" si="18"/>
        <v>8180298.119000001</v>
      </c>
      <c r="K125" s="37">
        <f t="shared" si="21"/>
        <v>567.16236623038</v>
      </c>
      <c r="L125" s="56">
        <f t="shared" si="19"/>
        <v>3.612919183391927</v>
      </c>
      <c r="M125" s="38">
        <f t="shared" si="20"/>
        <v>0</v>
      </c>
    </row>
    <row r="126" spans="1:13" s="38" customFormat="1" ht="15">
      <c r="A126" s="39">
        <v>99</v>
      </c>
      <c r="B126" s="40" t="s">
        <v>123</v>
      </c>
      <c r="C126" s="33">
        <f t="shared" si="11"/>
        <v>1</v>
      </c>
      <c r="D126" s="34">
        <f t="shared" si="12"/>
        <v>114.8086522462562</v>
      </c>
      <c r="E126" s="35">
        <f t="shared" si="13"/>
        <v>11594.039072463773</v>
      </c>
      <c r="F126" s="35">
        <f t="shared" si="14"/>
        <v>1331096</v>
      </c>
      <c r="G126" s="35">
        <f t="shared" si="15"/>
        <v>34526776</v>
      </c>
      <c r="H126" s="36">
        <f t="shared" si="16"/>
        <v>3107409.84</v>
      </c>
      <c r="I126" s="37">
        <f t="shared" si="17"/>
        <v>153.20923354646993</v>
      </c>
      <c r="J126" s="36">
        <f t="shared" si="18"/>
      </c>
      <c r="K126" s="37">
        <f t="shared" si="21"/>
      </c>
      <c r="L126" s="56">
        <f t="shared" si="19"/>
        <v>3.855257148828492</v>
      </c>
      <c r="M126" s="38">
        <f t="shared" si="20"/>
        <v>0</v>
      </c>
    </row>
    <row r="127" spans="1:13" s="38" customFormat="1" ht="15">
      <c r="A127" s="39">
        <v>100</v>
      </c>
      <c r="B127" s="40" t="s">
        <v>124</v>
      </c>
      <c r="C127" s="33">
        <f t="shared" si="11"/>
        <v>1</v>
      </c>
      <c r="D127" s="34">
        <f t="shared" si="12"/>
        <v>215.44413853820166</v>
      </c>
      <c r="E127" s="35">
        <f t="shared" si="13"/>
        <v>12440.561243325494</v>
      </c>
      <c r="F127" s="35">
        <f t="shared" si="14"/>
        <v>2680246</v>
      </c>
      <c r="G127" s="35">
        <f t="shared" si="15"/>
        <v>121745693.55</v>
      </c>
      <c r="H127" s="36">
        <f t="shared" si="16"/>
        <v>10957112.419499999</v>
      </c>
      <c r="I127" s="37">
        <f t="shared" si="17"/>
        <v>665.3129434928536</v>
      </c>
      <c r="J127" s="36">
        <f t="shared" si="18"/>
      </c>
      <c r="K127" s="37">
        <f t="shared" si="21"/>
      </c>
      <c r="L127" s="56">
        <f t="shared" si="19"/>
        <v>2.201511956477741</v>
      </c>
      <c r="M127" s="38">
        <f t="shared" si="20"/>
        <v>0</v>
      </c>
    </row>
    <row r="128" spans="1:13" s="38" customFormat="1" ht="15">
      <c r="A128" s="39">
        <v>101</v>
      </c>
      <c r="B128" s="40" t="s">
        <v>125</v>
      </c>
      <c r="C128" s="33">
        <f t="shared" si="11"/>
        <v>1</v>
      </c>
      <c r="D128" s="34">
        <f t="shared" si="12"/>
        <v>412.05767293193895</v>
      </c>
      <c r="E128" s="35">
        <f t="shared" si="13"/>
        <v>8875.162969247882</v>
      </c>
      <c r="F128" s="35">
        <f t="shared" si="14"/>
        <v>3657079</v>
      </c>
      <c r="G128" s="35">
        <f t="shared" si="15"/>
        <v>60892024.4</v>
      </c>
      <c r="H128" s="36">
        <f t="shared" si="16"/>
        <v>5480282.1959999995</v>
      </c>
      <c r="I128" s="37">
        <f t="shared" si="17"/>
        <v>205.42757381665356</v>
      </c>
      <c r="J128" s="36">
        <f t="shared" si="18"/>
      </c>
      <c r="K128" s="37">
        <f t="shared" si="21"/>
      </c>
      <c r="L128" s="56">
        <f t="shared" si="19"/>
        <v>6.005842367756786</v>
      </c>
      <c r="M128" s="38">
        <f t="shared" si="20"/>
        <v>0</v>
      </c>
    </row>
    <row r="129" spans="1:13" s="38" customFormat="1" ht="15">
      <c r="A129" s="39">
        <v>102</v>
      </c>
      <c r="B129" s="40" t="s">
        <v>126</v>
      </c>
      <c r="C129" s="33">
        <f t="shared" si="11"/>
        <v>1</v>
      </c>
      <c r="D129" s="34">
        <f t="shared" si="12"/>
        <v>0</v>
      </c>
      <c r="E129" s="35">
        <f t="shared" si="13"/>
        <v>15344.210888888889</v>
      </c>
      <c r="F129" s="35">
        <f t="shared" si="14"/>
        <v>0</v>
      </c>
      <c r="G129" s="35">
        <f t="shared" si="15"/>
        <v>0</v>
      </c>
      <c r="H129" s="36">
        <f t="shared" si="16"/>
        <v>0</v>
      </c>
      <c r="I129" s="37">
        <f t="shared" si="17"/>
      </c>
      <c r="J129" s="36">
        <f t="shared" si="18"/>
        <v>0</v>
      </c>
      <c r="K129" s="37">
        <f t="shared" si="21"/>
        <v>0</v>
      </c>
      <c r="L129" s="56">
        <f t="shared" si="19"/>
      </c>
      <c r="M129" s="38">
        <f t="shared" si="20"/>
        <v>0</v>
      </c>
    </row>
    <row r="130" spans="1:13" s="38" customFormat="1" ht="15">
      <c r="A130" s="39">
        <v>103</v>
      </c>
      <c r="B130" s="40" t="s">
        <v>127</v>
      </c>
      <c r="C130" s="33">
        <f t="shared" si="11"/>
        <v>1</v>
      </c>
      <c r="D130" s="34">
        <f t="shared" si="12"/>
        <v>16.536312849162012</v>
      </c>
      <c r="E130" s="35">
        <f t="shared" si="13"/>
        <v>10216.062162162161</v>
      </c>
      <c r="F130" s="35">
        <f t="shared" si="14"/>
        <v>168936</v>
      </c>
      <c r="G130" s="35">
        <f t="shared" si="15"/>
        <v>25232348.74</v>
      </c>
      <c r="H130" s="36">
        <f t="shared" si="16"/>
        <v>2270911.3866</v>
      </c>
      <c r="I130" s="37">
        <f t="shared" si="17"/>
        <v>205.7520161129414</v>
      </c>
      <c r="J130" s="36">
        <f t="shared" si="18"/>
      </c>
      <c r="K130" s="37">
        <f t="shared" si="21"/>
      </c>
      <c r="L130" s="56">
        <f t="shared" si="19"/>
        <v>0.6695215009143854</v>
      </c>
      <c r="M130" s="38">
        <f t="shared" si="20"/>
        <v>0</v>
      </c>
    </row>
    <row r="131" spans="1:13" s="38" customFormat="1" ht="15">
      <c r="A131" s="39">
        <v>104</v>
      </c>
      <c r="B131" s="40" t="s">
        <v>128</v>
      </c>
      <c r="C131" s="33">
        <f t="shared" si="11"/>
        <v>0</v>
      </c>
      <c r="D131" s="34">
        <f t="shared" si="12"/>
        <v>0</v>
      </c>
      <c r="E131" s="35">
        <f t="shared" si="13"/>
        <v>0</v>
      </c>
      <c r="F131" s="35">
        <f t="shared" si="14"/>
        <v>0</v>
      </c>
      <c r="G131" s="35">
        <f t="shared" si="15"/>
        <v>0</v>
      </c>
      <c r="H131" s="36">
        <f t="shared" si="16"/>
        <v>0</v>
      </c>
      <c r="I131" s="37">
        <f t="shared" si="17"/>
      </c>
      <c r="J131" s="36">
        <f t="shared" si="18"/>
      </c>
      <c r="K131" s="37">
        <f t="shared" si="21"/>
      </c>
      <c r="L131" s="56">
        <f t="shared" si="19"/>
      </c>
      <c r="M131" s="38">
        <f t="shared" si="20"/>
        <v>0</v>
      </c>
    </row>
    <row r="132" spans="1:13" s="38" customFormat="1" ht="15">
      <c r="A132" s="39">
        <v>105</v>
      </c>
      <c r="B132" s="40" t="s">
        <v>129</v>
      </c>
      <c r="C132" s="33">
        <f t="shared" si="11"/>
        <v>1</v>
      </c>
      <c r="D132" s="34">
        <f t="shared" si="12"/>
        <v>4.000000000000001</v>
      </c>
      <c r="E132" s="35">
        <f t="shared" si="13"/>
        <v>8147.249999999998</v>
      </c>
      <c r="F132" s="35">
        <f t="shared" si="14"/>
        <v>32589</v>
      </c>
      <c r="G132" s="35">
        <f t="shared" si="15"/>
        <v>13517227</v>
      </c>
      <c r="H132" s="36">
        <f t="shared" si="16"/>
        <v>1216550.43</v>
      </c>
      <c r="I132" s="37">
        <f t="shared" si="17"/>
        <v>145.32037558685448</v>
      </c>
      <c r="J132" s="36">
        <f t="shared" si="18"/>
      </c>
      <c r="K132" s="37">
        <f t="shared" si="21"/>
      </c>
      <c r="L132" s="56">
        <f t="shared" si="19"/>
        <v>0.24109234830487053</v>
      </c>
      <c r="M132" s="38">
        <f t="shared" si="20"/>
        <v>0</v>
      </c>
    </row>
    <row r="133" spans="1:13" s="38" customFormat="1" ht="15">
      <c r="A133" s="39">
        <v>106</v>
      </c>
      <c r="B133" s="40" t="s">
        <v>130</v>
      </c>
      <c r="C133" s="33">
        <f t="shared" si="11"/>
        <v>0</v>
      </c>
      <c r="D133" s="34">
        <f t="shared" si="12"/>
        <v>0</v>
      </c>
      <c r="E133" s="35">
        <f t="shared" si="13"/>
        <v>0</v>
      </c>
      <c r="F133" s="35">
        <f t="shared" si="14"/>
        <v>0</v>
      </c>
      <c r="G133" s="35">
        <f t="shared" si="15"/>
        <v>0</v>
      </c>
      <c r="H133" s="36">
        <f t="shared" si="16"/>
        <v>0</v>
      </c>
      <c r="I133" s="37">
        <f t="shared" si="17"/>
      </c>
      <c r="J133" s="36">
        <f t="shared" si="18"/>
      </c>
      <c r="K133" s="37">
        <f t="shared" si="21"/>
      </c>
      <c r="L133" s="56">
        <f t="shared" si="19"/>
      </c>
      <c r="M133" s="38">
        <f t="shared" si="20"/>
        <v>0</v>
      </c>
    </row>
    <row r="134" spans="1:13" s="38" customFormat="1" ht="15">
      <c r="A134" s="39">
        <v>107</v>
      </c>
      <c r="B134" s="40" t="s">
        <v>131</v>
      </c>
      <c r="C134" s="33">
        <f t="shared" si="11"/>
        <v>1</v>
      </c>
      <c r="D134" s="34">
        <f t="shared" si="12"/>
        <v>176.05839416058396</v>
      </c>
      <c r="E134" s="35">
        <f t="shared" si="13"/>
        <v>11004.013805970148</v>
      </c>
      <c r="F134" s="35">
        <f t="shared" si="14"/>
        <v>1937349</v>
      </c>
      <c r="G134" s="35">
        <f t="shared" si="15"/>
        <v>42753902</v>
      </c>
      <c r="H134" s="36">
        <f t="shared" si="16"/>
        <v>3847851.1799999997</v>
      </c>
      <c r="I134" s="37">
        <f t="shared" si="17"/>
        <v>173.6186643971194</v>
      </c>
      <c r="J134" s="36">
        <f t="shared" si="18"/>
      </c>
      <c r="K134" s="37">
        <f t="shared" si="21"/>
      </c>
      <c r="L134" s="56">
        <f t="shared" si="19"/>
        <v>4.531396923724061</v>
      </c>
      <c r="M134" s="38">
        <f t="shared" si="20"/>
        <v>0</v>
      </c>
    </row>
    <row r="135" spans="1:13" s="38" customFormat="1" ht="15">
      <c r="A135" s="39">
        <v>108</v>
      </c>
      <c r="B135" s="40" t="s">
        <v>132</v>
      </c>
      <c r="C135" s="33">
        <f t="shared" si="11"/>
        <v>0</v>
      </c>
      <c r="D135" s="34">
        <f t="shared" si="12"/>
        <v>0</v>
      </c>
      <c r="E135" s="35">
        <f t="shared" si="13"/>
        <v>14571.634615384615</v>
      </c>
      <c r="F135" s="35">
        <f t="shared" si="14"/>
        <v>0</v>
      </c>
      <c r="G135" s="35">
        <f t="shared" si="15"/>
        <v>0</v>
      </c>
      <c r="H135" s="36">
        <f t="shared" si="16"/>
        <v>0</v>
      </c>
      <c r="I135" s="37">
        <f t="shared" si="17"/>
      </c>
      <c r="J135" s="36">
        <f t="shared" si="18"/>
      </c>
      <c r="K135" s="37">
        <f t="shared" si="21"/>
      </c>
      <c r="L135" s="56">
        <f t="shared" si="19"/>
      </c>
      <c r="M135" s="38">
        <f t="shared" si="20"/>
        <v>0</v>
      </c>
    </row>
    <row r="136" spans="1:13" s="38" customFormat="1" ht="15">
      <c r="A136" s="39">
        <v>109</v>
      </c>
      <c r="B136" s="40" t="s">
        <v>133</v>
      </c>
      <c r="C136" s="33">
        <f t="shared" si="11"/>
        <v>0</v>
      </c>
      <c r="D136" s="34">
        <f t="shared" si="12"/>
        <v>0</v>
      </c>
      <c r="E136" s="35">
        <f t="shared" si="13"/>
        <v>8777.9225</v>
      </c>
      <c r="F136" s="35">
        <f t="shared" si="14"/>
        <v>0</v>
      </c>
      <c r="G136" s="35">
        <f t="shared" si="15"/>
        <v>0</v>
      </c>
      <c r="H136" s="36">
        <f t="shared" si="16"/>
        <v>0</v>
      </c>
      <c r="I136" s="37">
        <f t="shared" si="17"/>
      </c>
      <c r="J136" s="36">
        <f t="shared" si="18"/>
      </c>
      <c r="K136" s="37">
        <f t="shared" si="21"/>
      </c>
      <c r="L136" s="56">
        <f t="shared" si="19"/>
      </c>
      <c r="M136" s="38">
        <f t="shared" si="20"/>
        <v>0</v>
      </c>
    </row>
    <row r="137" spans="1:13" s="38" customFormat="1" ht="15">
      <c r="A137" s="39">
        <v>110</v>
      </c>
      <c r="B137" s="40" t="s">
        <v>134</v>
      </c>
      <c r="C137" s="33">
        <f t="shared" si="11"/>
        <v>1</v>
      </c>
      <c r="D137" s="34">
        <f t="shared" si="12"/>
        <v>53.16500581766318</v>
      </c>
      <c r="E137" s="35">
        <f t="shared" si="13"/>
        <v>9197.53496645988</v>
      </c>
      <c r="F137" s="35">
        <f t="shared" si="14"/>
        <v>488987</v>
      </c>
      <c r="G137" s="35">
        <f t="shared" si="15"/>
        <v>25924388.2</v>
      </c>
      <c r="H137" s="36">
        <f t="shared" si="16"/>
        <v>2333194.9379999996</v>
      </c>
      <c r="I137" s="37">
        <f t="shared" si="17"/>
        <v>200.51110919666698</v>
      </c>
      <c r="J137" s="36">
        <f t="shared" si="18"/>
      </c>
      <c r="K137" s="37">
        <f t="shared" si="21"/>
      </c>
      <c r="L137" s="56">
        <f t="shared" si="19"/>
        <v>1.8862045893912358</v>
      </c>
      <c r="M137" s="38">
        <f t="shared" si="20"/>
        <v>0</v>
      </c>
    </row>
    <row r="138" spans="1:13" s="38" customFormat="1" ht="15">
      <c r="A138" s="39">
        <v>111</v>
      </c>
      <c r="B138" s="40" t="s">
        <v>135</v>
      </c>
      <c r="C138" s="33">
        <f aca="true" t="shared" si="22" ref="C138:C201">VLOOKUP(A138,distinfo,3)</f>
        <v>1</v>
      </c>
      <c r="D138" s="34">
        <f aca="true" t="shared" si="23" ref="D138:D201">VLOOKUP(A138,distdata,2)</f>
        <v>14.284519790545266</v>
      </c>
      <c r="E138" s="35">
        <f aca="true" t="shared" si="24" ref="E138:E201">IF(D138=0,(VLOOKUP(A138,distinfo,6)+VLOOKUP(A138,distinfo,7)),(VLOOKUP(A138,distdata,3)/VLOOKUP(A138,distdata,2)))</f>
        <v>9556.429057583966</v>
      </c>
      <c r="F138" s="35">
        <f aca="true" t="shared" si="25" ref="F138:F201">VLOOKUP(A138,distdata,3)</f>
        <v>136509</v>
      </c>
      <c r="G138" s="35">
        <f aca="true" t="shared" si="26" ref="G138:G201">IF($A138=352,0,VLOOKUP($A138,distinfo,9))</f>
        <v>9470349</v>
      </c>
      <c r="H138" s="36">
        <f aca="true" t="shared" si="27" ref="H138:H201">G138*0.09</f>
        <v>852331.4099999999</v>
      </c>
      <c r="I138" s="37">
        <f aca="true" t="shared" si="28" ref="I138:I201">IF(AND(C138=1,G138&gt;0,H138&gt;0),(H138-F138)/E138,"")</f>
        <v>74.90480028540833</v>
      </c>
      <c r="J138" s="36">
        <f aca="true" t="shared" si="29" ref="J138:J201">IF(VLOOKUP(A138,distinfo,4)=14,G138*0.14,"")</f>
      </c>
      <c r="K138" s="37">
        <f t="shared" si="21"/>
      </c>
      <c r="L138" s="56">
        <f aca="true" t="shared" si="30" ref="L138:L201">IF(G138=0,"",F138/G138*100)</f>
        <v>1.4414357908034856</v>
      </c>
      <c r="M138" s="38">
        <f aca="true" t="shared" si="31" ref="M138:M201">IF(IF(AND(C138=1,E138&gt;0,G138&gt;0),1,0)=1,IF(OR(AND(C138=1,I138&lt;10),AND(C138=1,F138/G138&gt;0.085)),1,0),0)</f>
        <v>0</v>
      </c>
    </row>
    <row r="139" spans="1:13" s="38" customFormat="1" ht="15">
      <c r="A139" s="39">
        <v>112</v>
      </c>
      <c r="B139" s="40" t="s">
        <v>136</v>
      </c>
      <c r="C139" s="33">
        <f t="shared" si="22"/>
        <v>0</v>
      </c>
      <c r="D139" s="34">
        <f t="shared" si="23"/>
        <v>0</v>
      </c>
      <c r="E139" s="35">
        <f t="shared" si="24"/>
        <v>0</v>
      </c>
      <c r="F139" s="35">
        <f t="shared" si="25"/>
        <v>0</v>
      </c>
      <c r="G139" s="35">
        <f t="shared" si="26"/>
        <v>3170460</v>
      </c>
      <c r="H139" s="36">
        <f t="shared" si="27"/>
        <v>285341.39999999997</v>
      </c>
      <c r="I139" s="37">
        <f t="shared" si="28"/>
      </c>
      <c r="J139" s="36">
        <f t="shared" si="29"/>
      </c>
      <c r="K139" s="37">
        <f t="shared" si="21"/>
      </c>
      <c r="L139" s="56">
        <f t="shared" si="30"/>
        <v>0</v>
      </c>
      <c r="M139" s="38">
        <f t="shared" si="31"/>
        <v>0</v>
      </c>
    </row>
    <row r="140" spans="1:13" s="38" customFormat="1" ht="15">
      <c r="A140" s="39">
        <v>113</v>
      </c>
      <c r="B140" s="40" t="s">
        <v>137</v>
      </c>
      <c r="C140" s="33">
        <f t="shared" si="22"/>
        <v>0</v>
      </c>
      <c r="D140" s="34">
        <f t="shared" si="23"/>
        <v>0</v>
      </c>
      <c r="E140" s="35">
        <f t="shared" si="24"/>
        <v>0</v>
      </c>
      <c r="F140" s="35">
        <f t="shared" si="25"/>
        <v>0</v>
      </c>
      <c r="G140" s="35">
        <f t="shared" si="26"/>
        <v>0</v>
      </c>
      <c r="H140" s="36">
        <f t="shared" si="27"/>
        <v>0</v>
      </c>
      <c r="I140" s="37">
        <f t="shared" si="28"/>
      </c>
      <c r="J140" s="36">
        <f t="shared" si="29"/>
      </c>
      <c r="K140" s="37">
        <f aca="true" t="shared" si="32" ref="K140:K203">IF(J140="","",(J140-F140)/E140)</f>
      </c>
      <c r="L140" s="56">
        <f t="shared" si="30"/>
      </c>
      <c r="M140" s="38">
        <f t="shared" si="31"/>
        <v>0</v>
      </c>
    </row>
    <row r="141" spans="1:13" s="38" customFormat="1" ht="15">
      <c r="A141" s="39">
        <v>114</v>
      </c>
      <c r="B141" s="40" t="s">
        <v>138</v>
      </c>
      <c r="C141" s="33">
        <f t="shared" si="22"/>
        <v>1</v>
      </c>
      <c r="D141" s="34">
        <f t="shared" si="23"/>
        <v>113.36726795524368</v>
      </c>
      <c r="E141" s="35">
        <f t="shared" si="24"/>
        <v>11102.622676740455</v>
      </c>
      <c r="F141" s="35">
        <f t="shared" si="25"/>
        <v>1258674</v>
      </c>
      <c r="G141" s="35">
        <f t="shared" si="26"/>
        <v>24219703.3</v>
      </c>
      <c r="H141" s="36">
        <f t="shared" si="27"/>
        <v>2179773.297</v>
      </c>
      <c r="I141" s="37">
        <f t="shared" si="28"/>
        <v>82.96231654613153</v>
      </c>
      <c r="J141" s="36">
        <f t="shared" si="29"/>
        <v>3390758.4620000003</v>
      </c>
      <c r="K141" s="37">
        <f t="shared" si="32"/>
        <v>192.03430793578448</v>
      </c>
      <c r="L141" s="56">
        <f t="shared" si="30"/>
        <v>5.1969009876351375</v>
      </c>
      <c r="M141" s="38">
        <f t="shared" si="31"/>
        <v>0</v>
      </c>
    </row>
    <row r="142" spans="1:13" s="38" customFormat="1" ht="15">
      <c r="A142" s="39">
        <v>115</v>
      </c>
      <c r="B142" s="40" t="s">
        <v>139</v>
      </c>
      <c r="C142" s="33">
        <f t="shared" si="22"/>
        <v>0</v>
      </c>
      <c r="D142" s="34">
        <f t="shared" si="23"/>
        <v>0</v>
      </c>
      <c r="E142" s="35">
        <f t="shared" si="24"/>
        <v>13020.859919999999</v>
      </c>
      <c r="F142" s="35">
        <f t="shared" si="25"/>
        <v>0</v>
      </c>
      <c r="G142" s="35">
        <f t="shared" si="26"/>
        <v>0</v>
      </c>
      <c r="H142" s="36">
        <f t="shared" si="27"/>
        <v>0</v>
      </c>
      <c r="I142" s="37">
        <f t="shared" si="28"/>
      </c>
      <c r="J142" s="36">
        <f t="shared" si="29"/>
      </c>
      <c r="K142" s="37">
        <f t="shared" si="32"/>
      </c>
      <c r="L142" s="56">
        <f t="shared" si="30"/>
      </c>
      <c r="M142" s="38">
        <f t="shared" si="31"/>
        <v>0</v>
      </c>
    </row>
    <row r="143" spans="1:13" s="38" customFormat="1" ht="15">
      <c r="A143" s="39">
        <v>116</v>
      </c>
      <c r="B143" s="40" t="s">
        <v>140</v>
      </c>
      <c r="C143" s="33">
        <f t="shared" si="22"/>
        <v>0</v>
      </c>
      <c r="D143" s="34">
        <f t="shared" si="23"/>
        <v>0</v>
      </c>
      <c r="E143" s="35">
        <f t="shared" si="24"/>
        <v>0</v>
      </c>
      <c r="F143" s="35">
        <f t="shared" si="25"/>
        <v>0</v>
      </c>
      <c r="G143" s="35">
        <f t="shared" si="26"/>
        <v>0</v>
      </c>
      <c r="H143" s="36">
        <f t="shared" si="27"/>
        <v>0</v>
      </c>
      <c r="I143" s="37">
        <f t="shared" si="28"/>
      </c>
      <c r="J143" s="36">
        <f t="shared" si="29"/>
      </c>
      <c r="K143" s="37">
        <f t="shared" si="32"/>
      </c>
      <c r="L143" s="56">
        <f t="shared" si="30"/>
      </c>
      <c r="M143" s="38">
        <f t="shared" si="31"/>
        <v>0</v>
      </c>
    </row>
    <row r="144" spans="1:13" s="38" customFormat="1" ht="15">
      <c r="A144" s="39">
        <v>117</v>
      </c>
      <c r="B144" s="40" t="s">
        <v>141</v>
      </c>
      <c r="C144" s="33">
        <f t="shared" si="22"/>
        <v>1</v>
      </c>
      <c r="D144" s="34">
        <f t="shared" si="23"/>
        <v>20.556120512847315</v>
      </c>
      <c r="E144" s="35">
        <f t="shared" si="24"/>
        <v>10457.663928640966</v>
      </c>
      <c r="F144" s="35">
        <f t="shared" si="25"/>
        <v>214969</v>
      </c>
      <c r="G144" s="35">
        <f t="shared" si="26"/>
        <v>6950976.8</v>
      </c>
      <c r="H144" s="36">
        <f t="shared" si="27"/>
        <v>625587.912</v>
      </c>
      <c r="I144" s="37">
        <f t="shared" si="28"/>
        <v>39.26487930783623</v>
      </c>
      <c r="J144" s="36">
        <f t="shared" si="29"/>
      </c>
      <c r="K144" s="37">
        <f t="shared" si="32"/>
      </c>
      <c r="L144" s="56">
        <f t="shared" si="30"/>
        <v>3.0926444755217712</v>
      </c>
      <c r="M144" s="38">
        <f t="shared" si="31"/>
        <v>0</v>
      </c>
    </row>
    <row r="145" spans="1:13" s="38" customFormat="1" ht="15">
      <c r="A145" s="39">
        <v>118</v>
      </c>
      <c r="B145" s="40" t="s">
        <v>142</v>
      </c>
      <c r="C145" s="33">
        <f t="shared" si="22"/>
        <v>1</v>
      </c>
      <c r="D145" s="34">
        <f t="shared" si="23"/>
        <v>0</v>
      </c>
      <c r="E145" s="35">
        <f t="shared" si="24"/>
        <v>9953.571838709677</v>
      </c>
      <c r="F145" s="35">
        <f t="shared" si="25"/>
        <v>0</v>
      </c>
      <c r="G145" s="35">
        <f t="shared" si="26"/>
        <v>6579057.97</v>
      </c>
      <c r="H145" s="36">
        <f t="shared" si="27"/>
        <v>592115.2172999999</v>
      </c>
      <c r="I145" s="37">
        <f t="shared" si="28"/>
        <v>59.487712239866475</v>
      </c>
      <c r="J145" s="36">
        <f t="shared" si="29"/>
      </c>
      <c r="K145" s="37">
        <f t="shared" si="32"/>
      </c>
      <c r="L145" s="56">
        <f t="shared" si="30"/>
        <v>0</v>
      </c>
      <c r="M145" s="38">
        <f t="shared" si="31"/>
        <v>0</v>
      </c>
    </row>
    <row r="146" spans="1:13" s="38" customFormat="1" ht="15">
      <c r="A146" s="39">
        <v>119</v>
      </c>
      <c r="B146" s="40" t="s">
        <v>143</v>
      </c>
      <c r="C146" s="33">
        <f t="shared" si="22"/>
        <v>0</v>
      </c>
      <c r="D146" s="34">
        <f t="shared" si="23"/>
        <v>0</v>
      </c>
      <c r="E146" s="35">
        <f t="shared" si="24"/>
        <v>0</v>
      </c>
      <c r="F146" s="35">
        <f t="shared" si="25"/>
        <v>0</v>
      </c>
      <c r="G146" s="35">
        <f t="shared" si="26"/>
        <v>0</v>
      </c>
      <c r="H146" s="36">
        <f t="shared" si="27"/>
        <v>0</v>
      </c>
      <c r="I146" s="37">
        <f t="shared" si="28"/>
      </c>
      <c r="J146" s="36">
        <f t="shared" si="29"/>
      </c>
      <c r="K146" s="37">
        <f t="shared" si="32"/>
      </c>
      <c r="L146" s="56">
        <f t="shared" si="30"/>
      </c>
      <c r="M146" s="38">
        <f t="shared" si="31"/>
        <v>0</v>
      </c>
    </row>
    <row r="147" spans="1:13" s="38" customFormat="1" ht="15">
      <c r="A147" s="39">
        <v>120</v>
      </c>
      <c r="B147" s="40" t="s">
        <v>144</v>
      </c>
      <c r="C147" s="33">
        <f t="shared" si="22"/>
        <v>0</v>
      </c>
      <c r="D147" s="34">
        <f t="shared" si="23"/>
        <v>0</v>
      </c>
      <c r="E147" s="35">
        <f t="shared" si="24"/>
        <v>0</v>
      </c>
      <c r="F147" s="35">
        <f t="shared" si="25"/>
        <v>0</v>
      </c>
      <c r="G147" s="35">
        <f t="shared" si="26"/>
        <v>0</v>
      </c>
      <c r="H147" s="36">
        <f t="shared" si="27"/>
        <v>0</v>
      </c>
      <c r="I147" s="37">
        <f t="shared" si="28"/>
      </c>
      <c r="J147" s="36">
        <f t="shared" si="29"/>
      </c>
      <c r="K147" s="37">
        <f t="shared" si="32"/>
      </c>
      <c r="L147" s="56">
        <f t="shared" si="30"/>
      </c>
      <c r="M147" s="38">
        <f t="shared" si="31"/>
        <v>0</v>
      </c>
    </row>
    <row r="148" spans="1:13" s="38" customFormat="1" ht="15">
      <c r="A148" s="39">
        <v>122</v>
      </c>
      <c r="B148" s="40" t="s">
        <v>146</v>
      </c>
      <c r="C148" s="33">
        <f t="shared" si="22"/>
        <v>1</v>
      </c>
      <c r="D148" s="34">
        <f t="shared" si="23"/>
        <v>30.055658627087208</v>
      </c>
      <c r="E148" s="35">
        <f t="shared" si="24"/>
        <v>9734.972160493824</v>
      </c>
      <c r="F148" s="35">
        <f t="shared" si="25"/>
        <v>292591</v>
      </c>
      <c r="G148" s="35">
        <f t="shared" si="26"/>
        <v>27016529.55</v>
      </c>
      <c r="H148" s="36">
        <f t="shared" si="27"/>
        <v>2431487.6595</v>
      </c>
      <c r="I148" s="37">
        <f t="shared" si="28"/>
        <v>219.7126631938412</v>
      </c>
      <c r="J148" s="36">
        <f t="shared" si="29"/>
      </c>
      <c r="K148" s="37">
        <f t="shared" si="32"/>
      </c>
      <c r="L148" s="56">
        <f t="shared" si="30"/>
        <v>1.083007347255673</v>
      </c>
      <c r="M148" s="38">
        <f t="shared" si="31"/>
        <v>0</v>
      </c>
    </row>
    <row r="149" spans="1:13" s="38" customFormat="1" ht="15">
      <c r="A149" s="39">
        <v>123</v>
      </c>
      <c r="B149" s="40" t="s">
        <v>147</v>
      </c>
      <c r="C149" s="33">
        <f t="shared" si="22"/>
        <v>0</v>
      </c>
      <c r="D149" s="34">
        <f t="shared" si="23"/>
        <v>0</v>
      </c>
      <c r="E149" s="35">
        <f t="shared" si="24"/>
        <v>12697.21</v>
      </c>
      <c r="F149" s="35">
        <f t="shared" si="25"/>
        <v>0</v>
      </c>
      <c r="G149" s="35">
        <f t="shared" si="26"/>
        <v>0</v>
      </c>
      <c r="H149" s="36">
        <f t="shared" si="27"/>
        <v>0</v>
      </c>
      <c r="I149" s="37">
        <f t="shared" si="28"/>
      </c>
      <c r="J149" s="36">
        <f t="shared" si="29"/>
      </c>
      <c r="K149" s="37">
        <f t="shared" si="32"/>
      </c>
      <c r="L149" s="56">
        <f t="shared" si="30"/>
      </c>
      <c r="M149" s="38">
        <f t="shared" si="31"/>
        <v>0</v>
      </c>
    </row>
    <row r="150" spans="1:13" s="38" customFormat="1" ht="15">
      <c r="A150" s="39">
        <v>124</v>
      </c>
      <c r="B150" s="40" t="s">
        <v>148</v>
      </c>
      <c r="C150" s="33">
        <f t="shared" si="22"/>
        <v>0</v>
      </c>
      <c r="D150" s="34">
        <f t="shared" si="23"/>
        <v>0</v>
      </c>
      <c r="E150" s="35">
        <f t="shared" si="24"/>
        <v>0</v>
      </c>
      <c r="F150" s="35">
        <f t="shared" si="25"/>
        <v>0</v>
      </c>
      <c r="G150" s="35">
        <f t="shared" si="26"/>
        <v>0</v>
      </c>
      <c r="H150" s="36">
        <f t="shared" si="27"/>
        <v>0</v>
      </c>
      <c r="I150" s="37">
        <f t="shared" si="28"/>
      </c>
      <c r="J150" s="36">
        <f t="shared" si="29"/>
      </c>
      <c r="K150" s="37">
        <f t="shared" si="32"/>
      </c>
      <c r="L150" s="56">
        <f t="shared" si="30"/>
      </c>
      <c r="M150" s="38">
        <f t="shared" si="31"/>
        <v>0</v>
      </c>
    </row>
    <row r="151" spans="1:13" s="38" customFormat="1" ht="15">
      <c r="A151" s="39">
        <v>125</v>
      </c>
      <c r="B151" s="40" t="s">
        <v>149</v>
      </c>
      <c r="C151" s="33">
        <f t="shared" si="22"/>
        <v>1</v>
      </c>
      <c r="D151" s="34">
        <f t="shared" si="23"/>
        <v>13.096384404795618</v>
      </c>
      <c r="E151" s="35">
        <f t="shared" si="24"/>
        <v>11686.202486844952</v>
      </c>
      <c r="F151" s="35">
        <f t="shared" si="25"/>
        <v>153047</v>
      </c>
      <c r="G151" s="35">
        <f t="shared" si="26"/>
        <v>13884678.6</v>
      </c>
      <c r="H151" s="36">
        <f t="shared" si="27"/>
        <v>1249621.074</v>
      </c>
      <c r="I151" s="37">
        <f t="shared" si="28"/>
        <v>93.8349369895313</v>
      </c>
      <c r="J151" s="36">
        <f t="shared" si="29"/>
      </c>
      <c r="K151" s="37">
        <f t="shared" si="32"/>
      </c>
      <c r="L151" s="56">
        <f t="shared" si="30"/>
        <v>1.1022725437807397</v>
      </c>
      <c r="M151" s="38">
        <f t="shared" si="31"/>
        <v>0</v>
      </c>
    </row>
    <row r="152" spans="1:13" s="38" customFormat="1" ht="15">
      <c r="A152" s="39">
        <v>126</v>
      </c>
      <c r="B152" s="40" t="s">
        <v>150</v>
      </c>
      <c r="C152" s="33">
        <f t="shared" si="22"/>
        <v>0</v>
      </c>
      <c r="D152" s="34">
        <f t="shared" si="23"/>
        <v>0</v>
      </c>
      <c r="E152" s="35">
        <f t="shared" si="24"/>
        <v>0</v>
      </c>
      <c r="F152" s="35">
        <f t="shared" si="25"/>
        <v>0</v>
      </c>
      <c r="G152" s="35">
        <f t="shared" si="26"/>
        <v>19539838.5</v>
      </c>
      <c r="H152" s="36">
        <f t="shared" si="27"/>
        <v>1758585.4649999999</v>
      </c>
      <c r="I152" s="37">
        <f t="shared" si="28"/>
      </c>
      <c r="J152" s="36">
        <f t="shared" si="29"/>
      </c>
      <c r="K152" s="37">
        <f t="shared" si="32"/>
      </c>
      <c r="L152" s="56">
        <f t="shared" si="30"/>
        <v>0</v>
      </c>
      <c r="M152" s="38">
        <f t="shared" si="31"/>
        <v>0</v>
      </c>
    </row>
    <row r="153" spans="1:13" s="38" customFormat="1" ht="15">
      <c r="A153" s="39">
        <v>127</v>
      </c>
      <c r="B153" s="40" t="s">
        <v>151</v>
      </c>
      <c r="C153" s="33">
        <f t="shared" si="22"/>
        <v>1</v>
      </c>
      <c r="D153" s="34">
        <f t="shared" si="23"/>
        <v>6.022670025188916</v>
      </c>
      <c r="E153" s="35">
        <f t="shared" si="24"/>
        <v>11675.054370556256</v>
      </c>
      <c r="F153" s="35">
        <f t="shared" si="25"/>
        <v>70315</v>
      </c>
      <c r="G153" s="35">
        <f t="shared" si="26"/>
        <v>4584604</v>
      </c>
      <c r="H153" s="36">
        <f t="shared" si="27"/>
        <v>412614.36</v>
      </c>
      <c r="I153" s="37">
        <f t="shared" si="28"/>
        <v>29.318866459693513</v>
      </c>
      <c r="J153" s="36">
        <f t="shared" si="29"/>
      </c>
      <c r="K153" s="37">
        <f t="shared" si="32"/>
      </c>
      <c r="L153" s="56">
        <f t="shared" si="30"/>
        <v>1.5337202515200876</v>
      </c>
      <c r="M153" s="38">
        <f t="shared" si="31"/>
        <v>0</v>
      </c>
    </row>
    <row r="154" spans="1:13" s="38" customFormat="1" ht="15">
      <c r="A154" s="39">
        <v>128</v>
      </c>
      <c r="B154" s="40" t="s">
        <v>152</v>
      </c>
      <c r="C154" s="33">
        <f t="shared" si="22"/>
        <v>1</v>
      </c>
      <c r="D154" s="34">
        <f t="shared" si="23"/>
        <v>308.1231148490592</v>
      </c>
      <c r="E154" s="35">
        <f t="shared" si="24"/>
        <v>8661.466379461237</v>
      </c>
      <c r="F154" s="35">
        <f t="shared" si="25"/>
        <v>2668798</v>
      </c>
      <c r="G154" s="35">
        <f t="shared" si="26"/>
        <v>77521653.65</v>
      </c>
      <c r="H154" s="36">
        <f t="shared" si="27"/>
        <v>6976948.8285</v>
      </c>
      <c r="I154" s="37">
        <f t="shared" si="28"/>
        <v>497.3927785156371</v>
      </c>
      <c r="J154" s="36">
        <f t="shared" si="29"/>
        <v>10853031.511000002</v>
      </c>
      <c r="K154" s="37">
        <f t="shared" si="32"/>
        <v>944.9016081626908</v>
      </c>
      <c r="L154" s="56">
        <f t="shared" si="30"/>
        <v>3.442648439943334</v>
      </c>
      <c r="M154" s="38">
        <f t="shared" si="31"/>
        <v>0</v>
      </c>
    </row>
    <row r="155" spans="1:13" s="38" customFormat="1" ht="15">
      <c r="A155" s="39">
        <v>129</v>
      </c>
      <c r="B155" s="40" t="s">
        <v>153</v>
      </c>
      <c r="C155" s="33">
        <f t="shared" si="22"/>
        <v>0</v>
      </c>
      <c r="D155" s="34">
        <f t="shared" si="23"/>
        <v>0</v>
      </c>
      <c r="E155" s="35">
        <f t="shared" si="24"/>
        <v>12697.210000000001</v>
      </c>
      <c r="F155" s="35">
        <f t="shared" si="25"/>
        <v>0</v>
      </c>
      <c r="G155" s="35">
        <f t="shared" si="26"/>
        <v>0</v>
      </c>
      <c r="H155" s="36">
        <f t="shared" si="27"/>
        <v>0</v>
      </c>
      <c r="I155" s="37">
        <f t="shared" si="28"/>
      </c>
      <c r="J155" s="36">
        <f t="shared" si="29"/>
      </c>
      <c r="K155" s="37">
        <f t="shared" si="32"/>
      </c>
      <c r="L155" s="56">
        <f t="shared" si="30"/>
      </c>
      <c r="M155" s="38">
        <f t="shared" si="31"/>
        <v>0</v>
      </c>
    </row>
    <row r="156" spans="1:13" s="38" customFormat="1" ht="15">
      <c r="A156" s="39">
        <v>130</v>
      </c>
      <c r="B156" s="40" t="s">
        <v>154</v>
      </c>
      <c r="C156" s="33">
        <f t="shared" si="22"/>
        <v>0</v>
      </c>
      <c r="D156" s="34">
        <f t="shared" si="23"/>
        <v>0</v>
      </c>
      <c r="E156" s="35">
        <f t="shared" si="24"/>
        <v>0</v>
      </c>
      <c r="F156" s="35">
        <f t="shared" si="25"/>
        <v>0</v>
      </c>
      <c r="G156" s="35">
        <f t="shared" si="26"/>
        <v>0</v>
      </c>
      <c r="H156" s="36">
        <f t="shared" si="27"/>
        <v>0</v>
      </c>
      <c r="I156" s="37">
        <f t="shared" si="28"/>
      </c>
      <c r="J156" s="36">
        <f t="shared" si="29"/>
      </c>
      <c r="K156" s="37">
        <f t="shared" si="32"/>
      </c>
      <c r="L156" s="56">
        <f t="shared" si="30"/>
      </c>
      <c r="M156" s="38">
        <f t="shared" si="31"/>
        <v>0</v>
      </c>
    </row>
    <row r="157" spans="1:13" s="38" customFormat="1" ht="15">
      <c r="A157" s="39">
        <v>131</v>
      </c>
      <c r="B157" s="40" t="s">
        <v>155</v>
      </c>
      <c r="C157" s="33">
        <f t="shared" si="22"/>
        <v>1</v>
      </c>
      <c r="D157" s="34">
        <f t="shared" si="23"/>
        <v>5.2137703566274975</v>
      </c>
      <c r="E157" s="35">
        <f t="shared" si="24"/>
        <v>11119.592163529975</v>
      </c>
      <c r="F157" s="35">
        <f t="shared" si="25"/>
        <v>57975</v>
      </c>
      <c r="G157" s="35">
        <f t="shared" si="26"/>
        <v>42041742</v>
      </c>
      <c r="H157" s="36">
        <f t="shared" si="27"/>
        <v>3783756.78</v>
      </c>
      <c r="I157" s="37">
        <f t="shared" si="28"/>
        <v>335.0646071552709</v>
      </c>
      <c r="J157" s="36">
        <f t="shared" si="29"/>
      </c>
      <c r="K157" s="37">
        <f t="shared" si="32"/>
      </c>
      <c r="L157" s="56">
        <f t="shared" si="30"/>
        <v>0.13789866271478476</v>
      </c>
      <c r="M157" s="38">
        <f t="shared" si="31"/>
        <v>0</v>
      </c>
    </row>
    <row r="158" spans="1:13" s="38" customFormat="1" ht="15">
      <c r="A158" s="39">
        <v>132</v>
      </c>
      <c r="B158" s="40" t="s">
        <v>156</v>
      </c>
      <c r="C158" s="33">
        <f t="shared" si="22"/>
        <v>0</v>
      </c>
      <c r="D158" s="34">
        <f t="shared" si="23"/>
        <v>0</v>
      </c>
      <c r="E158" s="35">
        <f t="shared" si="24"/>
        <v>14727.83666666667</v>
      </c>
      <c r="F158" s="35">
        <f t="shared" si="25"/>
        <v>0</v>
      </c>
      <c r="G158" s="35">
        <f t="shared" si="26"/>
        <v>0</v>
      </c>
      <c r="H158" s="36">
        <f t="shared" si="27"/>
        <v>0</v>
      </c>
      <c r="I158" s="37">
        <f t="shared" si="28"/>
      </c>
      <c r="J158" s="36">
        <f t="shared" si="29"/>
      </c>
      <c r="K158" s="37">
        <f t="shared" si="32"/>
      </c>
      <c r="L158" s="56">
        <f t="shared" si="30"/>
      </c>
      <c r="M158" s="38">
        <f t="shared" si="31"/>
        <v>0</v>
      </c>
    </row>
    <row r="159" spans="1:13" s="38" customFormat="1" ht="15">
      <c r="A159" s="39">
        <v>133</v>
      </c>
      <c r="B159" s="40" t="s">
        <v>157</v>
      </c>
      <c r="C159" s="33">
        <f t="shared" si="22"/>
        <v>1</v>
      </c>
      <c r="D159" s="34">
        <f t="shared" si="23"/>
        <v>20.868524589383373</v>
      </c>
      <c r="E159" s="35">
        <f t="shared" si="24"/>
        <v>10685.901585656335</v>
      </c>
      <c r="F159" s="35">
        <f t="shared" si="25"/>
        <v>222999</v>
      </c>
      <c r="G159" s="35">
        <f t="shared" si="26"/>
        <v>13925081</v>
      </c>
      <c r="H159" s="36">
        <f t="shared" si="27"/>
        <v>1253257.29</v>
      </c>
      <c r="I159" s="37">
        <f t="shared" si="28"/>
        <v>96.41285592438113</v>
      </c>
      <c r="J159" s="36">
        <f t="shared" si="29"/>
      </c>
      <c r="K159" s="37">
        <f t="shared" si="32"/>
      </c>
      <c r="L159" s="56">
        <f t="shared" si="30"/>
        <v>1.6014197691201941</v>
      </c>
      <c r="M159" s="38">
        <f t="shared" si="31"/>
        <v>0</v>
      </c>
    </row>
    <row r="160" spans="1:13" s="38" customFormat="1" ht="15">
      <c r="A160" s="39">
        <v>134</v>
      </c>
      <c r="B160" s="40" t="s">
        <v>158</v>
      </c>
      <c r="C160" s="33">
        <f t="shared" si="22"/>
        <v>0</v>
      </c>
      <c r="D160" s="34">
        <f t="shared" si="23"/>
        <v>0</v>
      </c>
      <c r="E160" s="35">
        <f t="shared" si="24"/>
        <v>0</v>
      </c>
      <c r="F160" s="35">
        <f t="shared" si="25"/>
        <v>0</v>
      </c>
      <c r="G160" s="35">
        <f t="shared" si="26"/>
        <v>0</v>
      </c>
      <c r="H160" s="36">
        <f t="shared" si="27"/>
        <v>0</v>
      </c>
      <c r="I160" s="37">
        <f t="shared" si="28"/>
      </c>
      <c r="J160" s="36">
        <f t="shared" si="29"/>
      </c>
      <c r="K160" s="37">
        <f t="shared" si="32"/>
      </c>
      <c r="L160" s="56">
        <f t="shared" si="30"/>
      </c>
      <c r="M160" s="38">
        <f t="shared" si="31"/>
        <v>0</v>
      </c>
    </row>
    <row r="161" spans="1:13" s="38" customFormat="1" ht="15">
      <c r="A161" s="39">
        <v>135</v>
      </c>
      <c r="B161" s="40" t="s">
        <v>159</v>
      </c>
      <c r="C161" s="33">
        <f t="shared" si="22"/>
        <v>1</v>
      </c>
      <c r="D161" s="34">
        <f t="shared" si="23"/>
        <v>0</v>
      </c>
      <c r="E161" s="35">
        <f t="shared" si="24"/>
        <v>12056.746737967915</v>
      </c>
      <c r="F161" s="35">
        <f t="shared" si="25"/>
        <v>0</v>
      </c>
      <c r="G161" s="35">
        <f t="shared" si="26"/>
        <v>2489187</v>
      </c>
      <c r="H161" s="36">
        <f t="shared" si="27"/>
        <v>224026.83</v>
      </c>
      <c r="I161" s="37">
        <f t="shared" si="28"/>
        <v>18.581034740865615</v>
      </c>
      <c r="J161" s="36">
        <f t="shared" si="29"/>
      </c>
      <c r="K161" s="37">
        <f t="shared" si="32"/>
      </c>
      <c r="L161" s="56">
        <f t="shared" si="30"/>
        <v>0</v>
      </c>
      <c r="M161" s="38">
        <f t="shared" si="31"/>
        <v>0</v>
      </c>
    </row>
    <row r="162" spans="1:13" s="38" customFormat="1" ht="15">
      <c r="A162" s="39">
        <v>136</v>
      </c>
      <c r="B162" s="40" t="s">
        <v>160</v>
      </c>
      <c r="C162" s="33">
        <f t="shared" si="22"/>
        <v>1</v>
      </c>
      <c r="D162" s="34">
        <f t="shared" si="23"/>
        <v>19.692156249638092</v>
      </c>
      <c r="E162" s="35">
        <f t="shared" si="24"/>
        <v>10689.636895597387</v>
      </c>
      <c r="F162" s="35">
        <f t="shared" si="25"/>
        <v>210502</v>
      </c>
      <c r="G162" s="35">
        <f t="shared" si="26"/>
        <v>29815308.25</v>
      </c>
      <c r="H162" s="36">
        <f t="shared" si="27"/>
        <v>2683377.7424999997</v>
      </c>
      <c r="I162" s="37">
        <f t="shared" si="28"/>
        <v>231.33393272866672</v>
      </c>
      <c r="J162" s="36">
        <f t="shared" si="29"/>
      </c>
      <c r="K162" s="37">
        <f t="shared" si="32"/>
      </c>
      <c r="L162" s="56">
        <f t="shared" si="30"/>
        <v>0.7060198681662129</v>
      </c>
      <c r="M162" s="38">
        <f t="shared" si="31"/>
        <v>0</v>
      </c>
    </row>
    <row r="163" spans="1:13" s="38" customFormat="1" ht="15">
      <c r="A163" s="39">
        <v>138</v>
      </c>
      <c r="B163" s="40" t="s">
        <v>162</v>
      </c>
      <c r="C163" s="33">
        <f t="shared" si="22"/>
        <v>1</v>
      </c>
      <c r="D163" s="34">
        <f t="shared" si="23"/>
        <v>2.0062305295950154</v>
      </c>
      <c r="E163" s="35">
        <f t="shared" si="24"/>
        <v>10603.46739130435</v>
      </c>
      <c r="F163" s="35">
        <f t="shared" si="25"/>
        <v>21273</v>
      </c>
      <c r="G163" s="35">
        <f t="shared" si="26"/>
        <v>11478800.8</v>
      </c>
      <c r="H163" s="36">
        <f t="shared" si="27"/>
        <v>1033092.072</v>
      </c>
      <c r="I163" s="37">
        <f t="shared" si="28"/>
        <v>95.42341525280388</v>
      </c>
      <c r="J163" s="36">
        <f t="shared" si="29"/>
      </c>
      <c r="K163" s="37">
        <f t="shared" si="32"/>
      </c>
      <c r="L163" s="56">
        <f t="shared" si="30"/>
        <v>0.1853242370056635</v>
      </c>
      <c r="M163" s="38">
        <f t="shared" si="31"/>
        <v>0</v>
      </c>
    </row>
    <row r="164" spans="1:13" s="38" customFormat="1" ht="15">
      <c r="A164" s="39">
        <v>139</v>
      </c>
      <c r="B164" s="40" t="s">
        <v>163</v>
      </c>
      <c r="C164" s="33">
        <f t="shared" si="22"/>
        <v>1</v>
      </c>
      <c r="D164" s="34">
        <f t="shared" si="23"/>
        <v>29.36161391562149</v>
      </c>
      <c r="E164" s="35">
        <f t="shared" si="24"/>
        <v>10826.959339277559</v>
      </c>
      <c r="F164" s="35">
        <f t="shared" si="25"/>
        <v>317897</v>
      </c>
      <c r="G164" s="35">
        <f t="shared" si="26"/>
        <v>38359269.3</v>
      </c>
      <c r="H164" s="36">
        <f t="shared" si="27"/>
        <v>3452334.2369999997</v>
      </c>
      <c r="I164" s="37">
        <f t="shared" si="28"/>
        <v>289.503002530824</v>
      </c>
      <c r="J164" s="36">
        <f t="shared" si="29"/>
      </c>
      <c r="K164" s="37">
        <f t="shared" si="32"/>
      </c>
      <c r="L164" s="56">
        <f t="shared" si="30"/>
        <v>0.8287358070191394</v>
      </c>
      <c r="M164" s="38">
        <f t="shared" si="31"/>
        <v>0</v>
      </c>
    </row>
    <row r="165" spans="1:13" s="38" customFormat="1" ht="15">
      <c r="A165" s="39">
        <v>140</v>
      </c>
      <c r="B165" s="40" t="s">
        <v>164</v>
      </c>
      <c r="C165" s="33">
        <f t="shared" si="22"/>
        <v>0</v>
      </c>
      <c r="D165" s="34">
        <f t="shared" si="23"/>
        <v>0</v>
      </c>
      <c r="E165" s="35">
        <f t="shared" si="24"/>
        <v>0</v>
      </c>
      <c r="F165" s="35">
        <f t="shared" si="25"/>
        <v>0</v>
      </c>
      <c r="G165" s="35">
        <f t="shared" si="26"/>
        <v>0</v>
      </c>
      <c r="H165" s="36">
        <f t="shared" si="27"/>
        <v>0</v>
      </c>
      <c r="I165" s="37">
        <f t="shared" si="28"/>
      </c>
      <c r="J165" s="36">
        <f t="shared" si="29"/>
      </c>
      <c r="K165" s="37">
        <f t="shared" si="32"/>
      </c>
      <c r="L165" s="56">
        <f t="shared" si="30"/>
      </c>
      <c r="M165" s="38">
        <f t="shared" si="31"/>
        <v>0</v>
      </c>
    </row>
    <row r="166" spans="1:13" s="38" customFormat="1" ht="15">
      <c r="A166" s="39">
        <v>141</v>
      </c>
      <c r="B166" s="40" t="s">
        <v>165</v>
      </c>
      <c r="C166" s="33">
        <f t="shared" si="22"/>
        <v>1</v>
      </c>
      <c r="D166" s="34">
        <f t="shared" si="23"/>
        <v>62.24837842213712</v>
      </c>
      <c r="E166" s="35">
        <f t="shared" si="24"/>
        <v>12712.154437722502</v>
      </c>
      <c r="F166" s="35">
        <f t="shared" si="25"/>
        <v>791311</v>
      </c>
      <c r="G166" s="35">
        <f t="shared" si="26"/>
        <v>38877213.1</v>
      </c>
      <c r="H166" s="36">
        <f t="shared" si="27"/>
        <v>3498949.179</v>
      </c>
      <c r="I166" s="37">
        <f t="shared" si="28"/>
        <v>212.99601041388055</v>
      </c>
      <c r="J166" s="36">
        <f t="shared" si="29"/>
      </c>
      <c r="K166" s="37">
        <f t="shared" si="32"/>
      </c>
      <c r="L166" s="56">
        <f t="shared" si="30"/>
        <v>2.0354108149794303</v>
      </c>
      <c r="M166" s="38">
        <f t="shared" si="31"/>
        <v>0</v>
      </c>
    </row>
    <row r="167" spans="1:13" s="38" customFormat="1" ht="15">
      <c r="A167" s="39">
        <v>142</v>
      </c>
      <c r="B167" s="40" t="s">
        <v>166</v>
      </c>
      <c r="C167" s="33">
        <f t="shared" si="22"/>
        <v>1</v>
      </c>
      <c r="D167" s="34">
        <f t="shared" si="23"/>
        <v>28.051948051948052</v>
      </c>
      <c r="E167" s="35">
        <f t="shared" si="24"/>
        <v>11619.014814814815</v>
      </c>
      <c r="F167" s="35">
        <f t="shared" si="25"/>
        <v>325936</v>
      </c>
      <c r="G167" s="35">
        <f t="shared" si="26"/>
        <v>15570237</v>
      </c>
      <c r="H167" s="36">
        <f t="shared" si="27"/>
        <v>1401321.3299999998</v>
      </c>
      <c r="I167" s="37">
        <f t="shared" si="28"/>
        <v>92.55391675969211</v>
      </c>
      <c r="J167" s="36">
        <f t="shared" si="29"/>
      </c>
      <c r="K167" s="37">
        <f t="shared" si="32"/>
      </c>
      <c r="L167" s="56">
        <f t="shared" si="30"/>
        <v>2.093327160016896</v>
      </c>
      <c r="M167" s="38">
        <f t="shared" si="31"/>
        <v>0</v>
      </c>
    </row>
    <row r="168" spans="1:13" s="38" customFormat="1" ht="15">
      <c r="A168" s="39">
        <v>143</v>
      </c>
      <c r="B168" s="40" t="s">
        <v>167</v>
      </c>
      <c r="C168" s="33">
        <f t="shared" si="22"/>
        <v>0</v>
      </c>
      <c r="D168" s="34">
        <f t="shared" si="23"/>
        <v>0</v>
      </c>
      <c r="E168" s="35">
        <f t="shared" si="24"/>
        <v>14089.639714285713</v>
      </c>
      <c r="F168" s="35">
        <f t="shared" si="25"/>
        <v>0</v>
      </c>
      <c r="G168" s="35">
        <f t="shared" si="26"/>
        <v>0</v>
      </c>
      <c r="H168" s="36">
        <f t="shared" si="27"/>
        <v>0</v>
      </c>
      <c r="I168" s="37">
        <f t="shared" si="28"/>
      </c>
      <c r="J168" s="36">
        <f t="shared" si="29"/>
      </c>
      <c r="K168" s="37">
        <f t="shared" si="32"/>
      </c>
      <c r="L168" s="56">
        <f t="shared" si="30"/>
      </c>
      <c r="M168" s="38">
        <f t="shared" si="31"/>
        <v>0</v>
      </c>
    </row>
    <row r="169" spans="1:13" s="38" customFormat="1" ht="15">
      <c r="A169" s="39">
        <v>144</v>
      </c>
      <c r="B169" s="40" t="s">
        <v>168</v>
      </c>
      <c r="C169" s="33">
        <f t="shared" si="22"/>
        <v>1</v>
      </c>
      <c r="D169" s="34">
        <f t="shared" si="23"/>
        <v>0</v>
      </c>
      <c r="E169" s="35">
        <f t="shared" si="24"/>
        <v>10734.117332350823</v>
      </c>
      <c r="F169" s="35">
        <f t="shared" si="25"/>
        <v>0</v>
      </c>
      <c r="G169" s="35">
        <f t="shared" si="26"/>
        <v>20721993.4</v>
      </c>
      <c r="H169" s="36">
        <f t="shared" si="27"/>
        <v>1864979.4059999997</v>
      </c>
      <c r="I169" s="37">
        <f t="shared" si="28"/>
        <v>173.74315449107917</v>
      </c>
      <c r="J169" s="36">
        <f t="shared" si="29"/>
      </c>
      <c r="K169" s="37">
        <f t="shared" si="32"/>
      </c>
      <c r="L169" s="56">
        <f t="shared" si="30"/>
        <v>0</v>
      </c>
      <c r="M169" s="38">
        <f t="shared" si="31"/>
        <v>0</v>
      </c>
    </row>
    <row r="170" spans="1:13" s="38" customFormat="1" ht="15">
      <c r="A170" s="39">
        <v>145</v>
      </c>
      <c r="B170" s="40" t="s">
        <v>169</v>
      </c>
      <c r="C170" s="33">
        <f t="shared" si="22"/>
        <v>1</v>
      </c>
      <c r="D170" s="34">
        <f t="shared" si="23"/>
        <v>0</v>
      </c>
      <c r="E170" s="35">
        <f t="shared" si="24"/>
        <v>9470.068889557962</v>
      </c>
      <c r="F170" s="35">
        <f t="shared" si="25"/>
        <v>0</v>
      </c>
      <c r="G170" s="35">
        <f t="shared" si="26"/>
        <v>11674730.07</v>
      </c>
      <c r="H170" s="36">
        <f t="shared" si="27"/>
        <v>1050725.7063</v>
      </c>
      <c r="I170" s="37">
        <f t="shared" si="28"/>
        <v>110.9522769637471</v>
      </c>
      <c r="J170" s="36">
        <f t="shared" si="29"/>
      </c>
      <c r="K170" s="37">
        <f t="shared" si="32"/>
      </c>
      <c r="L170" s="56">
        <f t="shared" si="30"/>
        <v>0</v>
      </c>
      <c r="M170" s="38">
        <f t="shared" si="31"/>
        <v>0</v>
      </c>
    </row>
    <row r="171" spans="1:13" s="38" customFormat="1" ht="15">
      <c r="A171" s="39">
        <v>146</v>
      </c>
      <c r="B171" s="40" t="s">
        <v>170</v>
      </c>
      <c r="C171" s="33">
        <f t="shared" si="22"/>
        <v>1</v>
      </c>
      <c r="D171" s="34">
        <f t="shared" si="23"/>
        <v>0</v>
      </c>
      <c r="E171" s="35">
        <f t="shared" si="24"/>
        <v>14571.634615384615</v>
      </c>
      <c r="F171" s="35">
        <f t="shared" si="25"/>
        <v>0</v>
      </c>
      <c r="G171" s="35">
        <f t="shared" si="26"/>
        <v>0</v>
      </c>
      <c r="H171" s="36">
        <f t="shared" si="27"/>
        <v>0</v>
      </c>
      <c r="I171" s="37">
        <f t="shared" si="28"/>
      </c>
      <c r="J171" s="36">
        <f t="shared" si="29"/>
      </c>
      <c r="K171" s="37">
        <f t="shared" si="32"/>
      </c>
      <c r="L171" s="56">
        <f t="shared" si="30"/>
      </c>
      <c r="M171" s="38">
        <f t="shared" si="31"/>
        <v>0</v>
      </c>
    </row>
    <row r="172" spans="1:13" s="38" customFormat="1" ht="15">
      <c r="A172" s="39">
        <v>147</v>
      </c>
      <c r="B172" s="40" t="s">
        <v>171</v>
      </c>
      <c r="C172" s="33">
        <f t="shared" si="22"/>
        <v>0</v>
      </c>
      <c r="D172" s="34">
        <f t="shared" si="23"/>
        <v>0</v>
      </c>
      <c r="E172" s="35">
        <f t="shared" si="24"/>
        <v>0</v>
      </c>
      <c r="F172" s="35">
        <f t="shared" si="25"/>
        <v>0</v>
      </c>
      <c r="G172" s="35">
        <f t="shared" si="26"/>
        <v>0</v>
      </c>
      <c r="H172" s="36">
        <f t="shared" si="27"/>
        <v>0</v>
      </c>
      <c r="I172" s="37">
        <f t="shared" si="28"/>
      </c>
      <c r="J172" s="36">
        <f t="shared" si="29"/>
      </c>
      <c r="K172" s="37">
        <f t="shared" si="32"/>
      </c>
      <c r="L172" s="56">
        <f t="shared" si="30"/>
      </c>
      <c r="M172" s="38">
        <f t="shared" si="31"/>
        <v>0</v>
      </c>
    </row>
    <row r="173" spans="1:13" s="38" customFormat="1" ht="15">
      <c r="A173" s="39">
        <v>148</v>
      </c>
      <c r="B173" s="40" t="s">
        <v>172</v>
      </c>
      <c r="C173" s="33">
        <f t="shared" si="22"/>
        <v>1</v>
      </c>
      <c r="D173" s="34">
        <f t="shared" si="23"/>
        <v>4.463768115942029</v>
      </c>
      <c r="E173" s="35">
        <f t="shared" si="24"/>
        <v>13447.831168831168</v>
      </c>
      <c r="F173" s="35">
        <f t="shared" si="25"/>
        <v>60028</v>
      </c>
      <c r="G173" s="35">
        <f t="shared" si="26"/>
        <v>3390924</v>
      </c>
      <c r="H173" s="36">
        <f t="shared" si="27"/>
        <v>305183.16</v>
      </c>
      <c r="I173" s="37">
        <f t="shared" si="28"/>
        <v>18.230089069545322</v>
      </c>
      <c r="J173" s="36">
        <f t="shared" si="29"/>
      </c>
      <c r="K173" s="37">
        <f t="shared" si="32"/>
      </c>
      <c r="L173" s="56">
        <f t="shared" si="30"/>
        <v>1.7702549511578556</v>
      </c>
      <c r="M173" s="38">
        <f t="shared" si="31"/>
        <v>0</v>
      </c>
    </row>
    <row r="174" spans="1:13" s="38" customFormat="1" ht="15">
      <c r="A174" s="39">
        <v>150</v>
      </c>
      <c r="B174" s="40" t="s">
        <v>174</v>
      </c>
      <c r="C174" s="33">
        <f t="shared" si="22"/>
        <v>1</v>
      </c>
      <c r="D174" s="34">
        <f t="shared" si="23"/>
        <v>2.2318840579710146</v>
      </c>
      <c r="E174" s="35">
        <f t="shared" si="24"/>
        <v>14847.545454545454</v>
      </c>
      <c r="F174" s="35">
        <f t="shared" si="25"/>
        <v>33138</v>
      </c>
      <c r="G174" s="35">
        <f t="shared" si="26"/>
        <v>10102162.8</v>
      </c>
      <c r="H174" s="36">
        <f t="shared" si="27"/>
        <v>909194.652</v>
      </c>
      <c r="I174" s="37">
        <f t="shared" si="28"/>
        <v>59.00346657849783</v>
      </c>
      <c r="J174" s="36">
        <f t="shared" si="29"/>
      </c>
      <c r="K174" s="37">
        <f t="shared" si="32"/>
      </c>
      <c r="L174" s="56">
        <f t="shared" si="30"/>
        <v>0.3280287662756731</v>
      </c>
      <c r="M174" s="38">
        <f t="shared" si="31"/>
        <v>0</v>
      </c>
    </row>
    <row r="175" spans="1:13" s="38" customFormat="1" ht="15">
      <c r="A175" s="39">
        <v>151</v>
      </c>
      <c r="B175" s="40" t="s">
        <v>175</v>
      </c>
      <c r="C175" s="33">
        <f t="shared" si="22"/>
        <v>1</v>
      </c>
      <c r="D175" s="34">
        <f t="shared" si="23"/>
        <v>14.999999999999995</v>
      </c>
      <c r="E175" s="35">
        <f t="shared" si="24"/>
        <v>9866.133333333337</v>
      </c>
      <c r="F175" s="35">
        <f t="shared" si="25"/>
        <v>147992</v>
      </c>
      <c r="G175" s="35">
        <f t="shared" si="26"/>
        <v>17129418.5</v>
      </c>
      <c r="H175" s="36">
        <f t="shared" si="27"/>
        <v>1541647.665</v>
      </c>
      <c r="I175" s="37">
        <f t="shared" si="28"/>
        <v>141.25652045380826</v>
      </c>
      <c r="J175" s="36">
        <f t="shared" si="29"/>
      </c>
      <c r="K175" s="37">
        <f t="shared" si="32"/>
      </c>
      <c r="L175" s="56">
        <f t="shared" si="30"/>
        <v>0.8639639460031875</v>
      </c>
      <c r="M175" s="38">
        <f t="shared" si="31"/>
        <v>0</v>
      </c>
    </row>
    <row r="176" spans="1:13" s="38" customFormat="1" ht="15">
      <c r="A176" s="39">
        <v>152</v>
      </c>
      <c r="B176" s="40" t="s">
        <v>176</v>
      </c>
      <c r="C176" s="33">
        <f t="shared" si="22"/>
        <v>1</v>
      </c>
      <c r="D176" s="34">
        <f t="shared" si="23"/>
        <v>0</v>
      </c>
      <c r="E176" s="35">
        <f t="shared" si="24"/>
        <v>17315.18003220612</v>
      </c>
      <c r="F176" s="35">
        <f t="shared" si="25"/>
        <v>0</v>
      </c>
      <c r="G176" s="35">
        <f t="shared" si="26"/>
        <v>10921631</v>
      </c>
      <c r="H176" s="36">
        <f t="shared" si="27"/>
        <v>982946.7899999999</v>
      </c>
      <c r="I176" s="37">
        <f t="shared" si="28"/>
        <v>56.76792202978689</v>
      </c>
      <c r="J176" s="36">
        <f t="shared" si="29"/>
      </c>
      <c r="K176" s="37">
        <f t="shared" si="32"/>
      </c>
      <c r="L176" s="56">
        <f t="shared" si="30"/>
        <v>0</v>
      </c>
      <c r="M176" s="38">
        <f t="shared" si="31"/>
        <v>0</v>
      </c>
    </row>
    <row r="177" spans="1:13" s="38" customFormat="1" ht="15">
      <c r="A177" s="39">
        <v>153</v>
      </c>
      <c r="B177" s="40" t="s">
        <v>177</v>
      </c>
      <c r="C177" s="33">
        <f t="shared" si="22"/>
        <v>1</v>
      </c>
      <c r="D177" s="34">
        <f t="shared" si="23"/>
        <v>78.96136850149277</v>
      </c>
      <c r="E177" s="35">
        <f t="shared" si="24"/>
        <v>9675.414883235677</v>
      </c>
      <c r="F177" s="35">
        <f t="shared" si="25"/>
        <v>763984</v>
      </c>
      <c r="G177" s="35">
        <f t="shared" si="26"/>
        <v>66604704.8</v>
      </c>
      <c r="H177" s="36">
        <f t="shared" si="27"/>
        <v>5994423.431999999</v>
      </c>
      <c r="I177" s="37">
        <f t="shared" si="28"/>
        <v>540.5907131757871</v>
      </c>
      <c r="J177" s="36">
        <f t="shared" si="29"/>
      </c>
      <c r="K177" s="37">
        <f t="shared" si="32"/>
      </c>
      <c r="L177" s="56">
        <f t="shared" si="30"/>
        <v>1.1470420930384486</v>
      </c>
      <c r="M177" s="38">
        <f t="shared" si="31"/>
        <v>0</v>
      </c>
    </row>
    <row r="178" spans="1:13" s="38" customFormat="1" ht="15">
      <c r="A178" s="39">
        <v>155</v>
      </c>
      <c r="B178" s="40" t="s">
        <v>179</v>
      </c>
      <c r="C178" s="33">
        <f t="shared" si="22"/>
        <v>1</v>
      </c>
      <c r="D178" s="34">
        <f t="shared" si="23"/>
        <v>0</v>
      </c>
      <c r="E178" s="35">
        <f t="shared" si="24"/>
        <v>14807.331704307886</v>
      </c>
      <c r="F178" s="35">
        <f t="shared" si="25"/>
        <v>0</v>
      </c>
      <c r="G178" s="35">
        <f t="shared" si="26"/>
        <v>97879313</v>
      </c>
      <c r="H178" s="36">
        <f t="shared" si="27"/>
        <v>8809138.17</v>
      </c>
      <c r="I178" s="37">
        <f t="shared" si="28"/>
        <v>594.9173251408398</v>
      </c>
      <c r="J178" s="36">
        <f t="shared" si="29"/>
      </c>
      <c r="K178" s="37">
        <f t="shared" si="32"/>
      </c>
      <c r="L178" s="56">
        <f t="shared" si="30"/>
        <v>0</v>
      </c>
      <c r="M178" s="38">
        <f t="shared" si="31"/>
        <v>0</v>
      </c>
    </row>
    <row r="179" spans="1:13" s="38" customFormat="1" ht="15">
      <c r="A179" s="39">
        <v>156</v>
      </c>
      <c r="B179" s="40" t="s">
        <v>180</v>
      </c>
      <c r="C179" s="33">
        <f t="shared" si="22"/>
        <v>0</v>
      </c>
      <c r="D179" s="34">
        <f t="shared" si="23"/>
        <v>0</v>
      </c>
      <c r="E179" s="35">
        <f t="shared" si="24"/>
        <v>0</v>
      </c>
      <c r="F179" s="35">
        <f t="shared" si="25"/>
        <v>0</v>
      </c>
      <c r="G179" s="35">
        <f t="shared" si="26"/>
        <v>0</v>
      </c>
      <c r="H179" s="36">
        <f t="shared" si="27"/>
        <v>0</v>
      </c>
      <c r="I179" s="37">
        <f t="shared" si="28"/>
      </c>
      <c r="J179" s="36">
        <f t="shared" si="29"/>
      </c>
      <c r="K179" s="37">
        <f t="shared" si="32"/>
      </c>
      <c r="L179" s="56">
        <f t="shared" si="30"/>
      </c>
      <c r="M179" s="38">
        <f t="shared" si="31"/>
        <v>0</v>
      </c>
    </row>
    <row r="180" spans="1:13" s="38" customFormat="1" ht="15">
      <c r="A180" s="39">
        <v>157</v>
      </c>
      <c r="B180" s="40" t="s">
        <v>181</v>
      </c>
      <c r="C180" s="33">
        <f t="shared" si="22"/>
        <v>1</v>
      </c>
      <c r="D180" s="34">
        <f t="shared" si="23"/>
        <v>0</v>
      </c>
      <c r="E180" s="35">
        <f t="shared" si="24"/>
        <v>18438.153471954396</v>
      </c>
      <c r="F180" s="35">
        <f t="shared" si="25"/>
        <v>0</v>
      </c>
      <c r="G180" s="35">
        <f t="shared" si="26"/>
        <v>11871151</v>
      </c>
      <c r="H180" s="36">
        <f t="shared" si="27"/>
        <v>1068403.5899999999</v>
      </c>
      <c r="I180" s="37">
        <f t="shared" si="28"/>
        <v>57.94525962836298</v>
      </c>
      <c r="J180" s="36">
        <f t="shared" si="29"/>
      </c>
      <c r="K180" s="37">
        <f t="shared" si="32"/>
      </c>
      <c r="L180" s="56">
        <f t="shared" si="30"/>
        <v>0</v>
      </c>
      <c r="M180" s="38">
        <f t="shared" si="31"/>
        <v>0</v>
      </c>
    </row>
    <row r="181" spans="1:13" s="38" customFormat="1" ht="15">
      <c r="A181" s="39">
        <v>158</v>
      </c>
      <c r="B181" s="40" t="s">
        <v>182</v>
      </c>
      <c r="C181" s="33">
        <f t="shared" si="22"/>
        <v>1</v>
      </c>
      <c r="D181" s="34">
        <f t="shared" si="23"/>
        <v>58.473602754374284</v>
      </c>
      <c r="E181" s="35">
        <f t="shared" si="24"/>
        <v>11801.205458447284</v>
      </c>
      <c r="F181" s="35">
        <f t="shared" si="25"/>
        <v>690059</v>
      </c>
      <c r="G181" s="35">
        <f t="shared" si="26"/>
        <v>18780415.2</v>
      </c>
      <c r="H181" s="36">
        <f t="shared" si="27"/>
        <v>1690237.3679999998</v>
      </c>
      <c r="I181" s="37">
        <f t="shared" si="28"/>
        <v>84.75222056947358</v>
      </c>
      <c r="J181" s="36">
        <f t="shared" si="29"/>
      </c>
      <c r="K181" s="37">
        <f t="shared" si="32"/>
      </c>
      <c r="L181" s="56">
        <f t="shared" si="30"/>
        <v>3.674354334828551</v>
      </c>
      <c r="M181" s="38">
        <f t="shared" si="31"/>
        <v>0</v>
      </c>
    </row>
    <row r="182" spans="1:13" s="38" customFormat="1" ht="15">
      <c r="A182" s="39">
        <v>159</v>
      </c>
      <c r="B182" s="40" t="s">
        <v>183</v>
      </c>
      <c r="C182" s="33">
        <f t="shared" si="22"/>
        <v>1</v>
      </c>
      <c r="D182" s="34">
        <f t="shared" si="23"/>
        <v>9.779779884402732</v>
      </c>
      <c r="E182" s="35">
        <f t="shared" si="24"/>
        <v>11495.043991663993</v>
      </c>
      <c r="F182" s="35">
        <f t="shared" si="25"/>
        <v>112419</v>
      </c>
      <c r="G182" s="35">
        <f t="shared" si="26"/>
        <v>35866638.1</v>
      </c>
      <c r="H182" s="36">
        <f t="shared" si="27"/>
        <v>3227997.429</v>
      </c>
      <c r="I182" s="37">
        <f t="shared" si="28"/>
        <v>271.0366686077377</v>
      </c>
      <c r="J182" s="36">
        <f t="shared" si="29"/>
      </c>
      <c r="K182" s="37">
        <f t="shared" si="32"/>
      </c>
      <c r="L182" s="56">
        <f t="shared" si="30"/>
        <v>0.31343612324791603</v>
      </c>
      <c r="M182" s="38">
        <f t="shared" si="31"/>
        <v>0</v>
      </c>
    </row>
    <row r="183" spans="1:13" s="38" customFormat="1" ht="15">
      <c r="A183" s="39">
        <v>160</v>
      </c>
      <c r="B183" s="40" t="s">
        <v>184</v>
      </c>
      <c r="C183" s="33">
        <f t="shared" si="22"/>
        <v>1</v>
      </c>
      <c r="D183" s="34">
        <f t="shared" si="23"/>
        <v>789.8123791630738</v>
      </c>
      <c r="E183" s="35">
        <f t="shared" si="24"/>
        <v>11320.726587591109</v>
      </c>
      <c r="F183" s="35">
        <f t="shared" si="25"/>
        <v>8941250</v>
      </c>
      <c r="G183" s="35">
        <f t="shared" si="26"/>
        <v>163452188.8</v>
      </c>
      <c r="H183" s="36">
        <f t="shared" si="27"/>
        <v>14710696.992</v>
      </c>
      <c r="I183" s="37">
        <f t="shared" si="28"/>
        <v>509.6357506172806</v>
      </c>
      <c r="J183" s="36">
        <f t="shared" si="29"/>
        <v>22883306.432000004</v>
      </c>
      <c r="K183" s="37">
        <f t="shared" si="32"/>
        <v>1231.5513782730334</v>
      </c>
      <c r="L183" s="56">
        <f t="shared" si="30"/>
        <v>5.470254063676387</v>
      </c>
      <c r="M183" s="38">
        <f t="shared" si="31"/>
        <v>0</v>
      </c>
    </row>
    <row r="184" spans="1:13" s="38" customFormat="1" ht="15">
      <c r="A184" s="39">
        <v>161</v>
      </c>
      <c r="B184" s="40" t="s">
        <v>185</v>
      </c>
      <c r="C184" s="33">
        <f t="shared" si="22"/>
        <v>1</v>
      </c>
      <c r="D184" s="34">
        <f t="shared" si="23"/>
        <v>22.06390713859098</v>
      </c>
      <c r="E184" s="35">
        <f t="shared" si="24"/>
        <v>12546.780507238786</v>
      </c>
      <c r="F184" s="35">
        <f t="shared" si="25"/>
        <v>276831</v>
      </c>
      <c r="G184" s="35">
        <f t="shared" si="26"/>
        <v>31965978.65</v>
      </c>
      <c r="H184" s="36">
        <f t="shared" si="27"/>
        <v>2876938.0785</v>
      </c>
      <c r="I184" s="37">
        <f t="shared" si="28"/>
        <v>207.23300905757333</v>
      </c>
      <c r="J184" s="36">
        <f t="shared" si="29"/>
      </c>
      <c r="K184" s="37">
        <f t="shared" si="32"/>
      </c>
      <c r="L184" s="56">
        <f t="shared" si="30"/>
        <v>0.8660175964923883</v>
      </c>
      <c r="M184" s="38">
        <f t="shared" si="31"/>
        <v>0</v>
      </c>
    </row>
    <row r="185" spans="1:13" s="38" customFormat="1" ht="15">
      <c r="A185" s="39">
        <v>162</v>
      </c>
      <c r="B185" s="40" t="s">
        <v>186</v>
      </c>
      <c r="C185" s="33">
        <f t="shared" si="22"/>
        <v>1</v>
      </c>
      <c r="D185" s="34">
        <f t="shared" si="23"/>
        <v>31.52389819987585</v>
      </c>
      <c r="E185" s="35">
        <f t="shared" si="24"/>
        <v>10733.000019690855</v>
      </c>
      <c r="F185" s="35">
        <f t="shared" si="25"/>
        <v>338346</v>
      </c>
      <c r="G185" s="35">
        <f t="shared" si="26"/>
        <v>17307878.8</v>
      </c>
      <c r="H185" s="36">
        <f t="shared" si="27"/>
        <v>1557709.092</v>
      </c>
      <c r="I185" s="37">
        <f t="shared" si="28"/>
        <v>113.60878503335003</v>
      </c>
      <c r="J185" s="36">
        <f t="shared" si="29"/>
      </c>
      <c r="K185" s="37">
        <f t="shared" si="32"/>
      </c>
      <c r="L185" s="56">
        <f t="shared" si="30"/>
        <v>1.9548669360915563</v>
      </c>
      <c r="M185" s="38">
        <f t="shared" si="31"/>
        <v>0</v>
      </c>
    </row>
    <row r="186" spans="1:13" s="38" customFormat="1" ht="15">
      <c r="A186" s="39">
        <v>163</v>
      </c>
      <c r="B186" s="40" t="s">
        <v>187</v>
      </c>
      <c r="C186" s="33">
        <f t="shared" si="22"/>
        <v>1</v>
      </c>
      <c r="D186" s="34">
        <f t="shared" si="23"/>
        <v>725.2328856606343</v>
      </c>
      <c r="E186" s="35">
        <f t="shared" si="24"/>
        <v>10823.834874571914</v>
      </c>
      <c r="F186" s="35">
        <f t="shared" si="25"/>
        <v>7849801</v>
      </c>
      <c r="G186" s="35">
        <f t="shared" si="26"/>
        <v>165558287</v>
      </c>
      <c r="H186" s="36">
        <f t="shared" si="27"/>
        <v>14900245.83</v>
      </c>
      <c r="I186" s="37">
        <f t="shared" si="28"/>
        <v>651.3814107200935</v>
      </c>
      <c r="J186" s="36">
        <f t="shared" si="29"/>
        <v>23178160.180000003</v>
      </c>
      <c r="K186" s="37">
        <f t="shared" si="32"/>
        <v>1416.1671309316093</v>
      </c>
      <c r="L186" s="56">
        <f t="shared" si="30"/>
        <v>4.741412309973949</v>
      </c>
      <c r="M186" s="38">
        <f t="shared" si="31"/>
        <v>0</v>
      </c>
    </row>
    <row r="187" spans="1:13" s="38" customFormat="1" ht="15">
      <c r="A187" s="39">
        <v>164</v>
      </c>
      <c r="B187" s="40" t="s">
        <v>188</v>
      </c>
      <c r="C187" s="33">
        <f t="shared" si="22"/>
        <v>1</v>
      </c>
      <c r="D187" s="34">
        <f t="shared" si="23"/>
        <v>3.0597033948019963</v>
      </c>
      <c r="E187" s="35">
        <f t="shared" si="24"/>
        <v>11536.739168890688</v>
      </c>
      <c r="F187" s="35">
        <f t="shared" si="25"/>
        <v>35299</v>
      </c>
      <c r="G187" s="35">
        <f t="shared" si="26"/>
        <v>24844041.85</v>
      </c>
      <c r="H187" s="36">
        <f t="shared" si="27"/>
        <v>2235963.7665</v>
      </c>
      <c r="I187" s="37">
        <f t="shared" si="28"/>
        <v>190.75275381402284</v>
      </c>
      <c r="J187" s="36">
        <f t="shared" si="29"/>
      </c>
      <c r="K187" s="37">
        <f t="shared" si="32"/>
      </c>
      <c r="L187" s="56">
        <f t="shared" si="30"/>
        <v>0.14208235605592492</v>
      </c>
      <c r="M187" s="38">
        <f t="shared" si="31"/>
        <v>0</v>
      </c>
    </row>
    <row r="188" spans="1:13" s="38" customFormat="1" ht="15">
      <c r="A188" s="39">
        <v>166</v>
      </c>
      <c r="B188" s="40" t="s">
        <v>190</v>
      </c>
      <c r="C188" s="33">
        <f t="shared" si="22"/>
        <v>0</v>
      </c>
      <c r="D188" s="34">
        <f t="shared" si="23"/>
        <v>0</v>
      </c>
      <c r="E188" s="35">
        <f t="shared" si="24"/>
        <v>0</v>
      </c>
      <c r="F188" s="35">
        <f t="shared" si="25"/>
        <v>0</v>
      </c>
      <c r="G188" s="35">
        <f t="shared" si="26"/>
        <v>0</v>
      </c>
      <c r="H188" s="36">
        <f t="shared" si="27"/>
        <v>0</v>
      </c>
      <c r="I188" s="37">
        <f t="shared" si="28"/>
      </c>
      <c r="J188" s="36">
        <f t="shared" si="29"/>
      </c>
      <c r="K188" s="37">
        <f t="shared" si="32"/>
      </c>
      <c r="L188" s="56">
        <f t="shared" si="30"/>
      </c>
      <c r="M188" s="38">
        <f t="shared" si="31"/>
        <v>0</v>
      </c>
    </row>
    <row r="189" spans="1:13" s="38" customFormat="1" ht="15">
      <c r="A189" s="39">
        <v>167</v>
      </c>
      <c r="B189" s="40" t="s">
        <v>191</v>
      </c>
      <c r="C189" s="33">
        <f t="shared" si="22"/>
        <v>1</v>
      </c>
      <c r="D189" s="34">
        <f t="shared" si="23"/>
        <v>151.67625363115994</v>
      </c>
      <c r="E189" s="35">
        <f t="shared" si="24"/>
        <v>8925.668768772099</v>
      </c>
      <c r="F189" s="35">
        <f t="shared" si="25"/>
        <v>1353812</v>
      </c>
      <c r="G189" s="35">
        <f t="shared" si="26"/>
        <v>45456605</v>
      </c>
      <c r="H189" s="36">
        <f t="shared" si="27"/>
        <v>4091094.4499999997</v>
      </c>
      <c r="I189" s="37">
        <f t="shared" si="28"/>
        <v>306.6753339062757</v>
      </c>
      <c r="J189" s="36">
        <f t="shared" si="29"/>
      </c>
      <c r="K189" s="37">
        <f t="shared" si="32"/>
      </c>
      <c r="L189" s="56">
        <f t="shared" si="30"/>
        <v>2.9782514554265545</v>
      </c>
      <c r="M189" s="38">
        <f t="shared" si="31"/>
        <v>0</v>
      </c>
    </row>
    <row r="190" spans="1:13" s="38" customFormat="1" ht="15">
      <c r="A190" s="39">
        <v>168</v>
      </c>
      <c r="B190" s="40" t="s">
        <v>192</v>
      </c>
      <c r="C190" s="33">
        <f t="shared" si="22"/>
        <v>1</v>
      </c>
      <c r="D190" s="34">
        <f t="shared" si="23"/>
        <v>165</v>
      </c>
      <c r="E190" s="35">
        <f t="shared" si="24"/>
        <v>10849</v>
      </c>
      <c r="F190" s="35">
        <f t="shared" si="25"/>
        <v>1790085</v>
      </c>
      <c r="G190" s="35">
        <f t="shared" si="26"/>
        <v>37461066.4</v>
      </c>
      <c r="H190" s="36">
        <f t="shared" si="27"/>
        <v>3371495.976</v>
      </c>
      <c r="I190" s="37">
        <f t="shared" si="28"/>
        <v>145.76559830399114</v>
      </c>
      <c r="J190" s="36">
        <f t="shared" si="29"/>
      </c>
      <c r="K190" s="37">
        <f t="shared" si="32"/>
      </c>
      <c r="L190" s="56">
        <f t="shared" si="30"/>
        <v>4.77852120088071</v>
      </c>
      <c r="M190" s="38">
        <f t="shared" si="31"/>
        <v>0</v>
      </c>
    </row>
    <row r="191" spans="1:13" s="38" customFormat="1" ht="15">
      <c r="A191" s="39">
        <v>169</v>
      </c>
      <c r="B191" s="40" t="s">
        <v>193</v>
      </c>
      <c r="C191" s="33">
        <f t="shared" si="22"/>
        <v>1</v>
      </c>
      <c r="D191" s="34">
        <f t="shared" si="23"/>
        <v>0</v>
      </c>
      <c r="E191" s="35">
        <f t="shared" si="24"/>
        <v>13464.546041189933</v>
      </c>
      <c r="F191" s="35">
        <f t="shared" si="25"/>
        <v>0</v>
      </c>
      <c r="G191" s="35">
        <f t="shared" si="26"/>
        <v>5560706</v>
      </c>
      <c r="H191" s="36">
        <f t="shared" si="27"/>
        <v>500463.54</v>
      </c>
      <c r="I191" s="37">
        <f t="shared" si="28"/>
        <v>37.1689872401945</v>
      </c>
      <c r="J191" s="36">
        <f t="shared" si="29"/>
      </c>
      <c r="K191" s="37">
        <f t="shared" si="32"/>
      </c>
      <c r="L191" s="56">
        <f t="shared" si="30"/>
        <v>0</v>
      </c>
      <c r="M191" s="38">
        <f t="shared" si="31"/>
        <v>0</v>
      </c>
    </row>
    <row r="192" spans="1:13" s="38" customFormat="1" ht="15">
      <c r="A192" s="39">
        <v>170</v>
      </c>
      <c r="B192" s="40" t="s">
        <v>194</v>
      </c>
      <c r="C192" s="33">
        <f t="shared" si="22"/>
        <v>1</v>
      </c>
      <c r="D192" s="34">
        <f t="shared" si="23"/>
        <v>267.8537161794292</v>
      </c>
      <c r="E192" s="35">
        <f t="shared" si="24"/>
        <v>11487.296289512158</v>
      </c>
      <c r="F192" s="35">
        <f t="shared" si="25"/>
        <v>3076915</v>
      </c>
      <c r="G192" s="35">
        <f t="shared" si="26"/>
        <v>64503622</v>
      </c>
      <c r="H192" s="36">
        <f t="shared" si="27"/>
        <v>5805325.9799999995</v>
      </c>
      <c r="I192" s="37">
        <f t="shared" si="28"/>
        <v>237.5155050619722</v>
      </c>
      <c r="J192" s="36">
        <f t="shared" si="29"/>
      </c>
      <c r="K192" s="37">
        <f t="shared" si="32"/>
      </c>
      <c r="L192" s="56">
        <f t="shared" si="30"/>
        <v>4.770142985148958</v>
      </c>
      <c r="M192" s="38">
        <f t="shared" si="31"/>
        <v>0</v>
      </c>
    </row>
    <row r="193" spans="1:13" s="38" customFormat="1" ht="15">
      <c r="A193" s="39">
        <v>171</v>
      </c>
      <c r="B193" s="40" t="s">
        <v>195</v>
      </c>
      <c r="C193" s="33">
        <f t="shared" si="22"/>
        <v>1</v>
      </c>
      <c r="D193" s="34">
        <f t="shared" si="23"/>
        <v>30.055658627087208</v>
      </c>
      <c r="E193" s="35">
        <f t="shared" si="24"/>
        <v>9654.088888888886</v>
      </c>
      <c r="F193" s="35">
        <f t="shared" si="25"/>
        <v>290160</v>
      </c>
      <c r="G193" s="35">
        <f t="shared" si="26"/>
        <v>44865587.65</v>
      </c>
      <c r="H193" s="36">
        <f t="shared" si="27"/>
        <v>4037902.8885</v>
      </c>
      <c r="I193" s="37">
        <f t="shared" si="28"/>
        <v>388.20264984439535</v>
      </c>
      <c r="J193" s="36">
        <f t="shared" si="29"/>
      </c>
      <c r="K193" s="37">
        <f t="shared" si="32"/>
      </c>
      <c r="L193" s="56">
        <f t="shared" si="30"/>
        <v>0.6467317496508931</v>
      </c>
      <c r="M193" s="38">
        <f t="shared" si="31"/>
        <v>0</v>
      </c>
    </row>
    <row r="194" spans="1:13" s="38" customFormat="1" ht="15">
      <c r="A194" s="39">
        <v>172</v>
      </c>
      <c r="B194" s="40" t="s">
        <v>196</v>
      </c>
      <c r="C194" s="33">
        <f t="shared" si="22"/>
        <v>1</v>
      </c>
      <c r="D194" s="34">
        <f t="shared" si="23"/>
        <v>42.222222222222214</v>
      </c>
      <c r="E194" s="35">
        <f t="shared" si="24"/>
        <v>13449.031578947372</v>
      </c>
      <c r="F194" s="35">
        <f t="shared" si="25"/>
        <v>567848</v>
      </c>
      <c r="G194" s="35">
        <f t="shared" si="26"/>
        <v>24384374.9</v>
      </c>
      <c r="H194" s="36">
        <f t="shared" si="27"/>
        <v>2194593.741</v>
      </c>
      <c r="I194" s="37">
        <f t="shared" si="28"/>
        <v>120.95634778242687</v>
      </c>
      <c r="J194" s="36">
        <f t="shared" si="29"/>
      </c>
      <c r="K194" s="37">
        <f t="shared" si="32"/>
      </c>
      <c r="L194" s="56">
        <f t="shared" si="30"/>
        <v>2.3287371619274113</v>
      </c>
      <c r="M194" s="38">
        <f t="shared" si="31"/>
        <v>0</v>
      </c>
    </row>
    <row r="195" spans="1:13" s="38" customFormat="1" ht="15">
      <c r="A195" s="39">
        <v>173</v>
      </c>
      <c r="B195" s="40" t="s">
        <v>197</v>
      </c>
      <c r="C195" s="33">
        <f t="shared" si="22"/>
        <v>1</v>
      </c>
      <c r="D195" s="34">
        <f t="shared" si="23"/>
        <v>0</v>
      </c>
      <c r="E195" s="35">
        <f t="shared" si="24"/>
        <v>14387.738630705397</v>
      </c>
      <c r="F195" s="35">
        <f t="shared" si="25"/>
        <v>0</v>
      </c>
      <c r="G195" s="35">
        <f t="shared" si="26"/>
        <v>6954148</v>
      </c>
      <c r="H195" s="36">
        <f t="shared" si="27"/>
        <v>625873.32</v>
      </c>
      <c r="I195" s="37">
        <f t="shared" si="28"/>
        <v>43.50046494897405</v>
      </c>
      <c r="J195" s="36">
        <f t="shared" si="29"/>
      </c>
      <c r="K195" s="37">
        <f t="shared" si="32"/>
      </c>
      <c r="L195" s="56">
        <f t="shared" si="30"/>
        <v>0</v>
      </c>
      <c r="M195" s="38">
        <f t="shared" si="31"/>
        <v>0</v>
      </c>
    </row>
    <row r="196" spans="1:13" s="38" customFormat="1" ht="15">
      <c r="A196" s="39">
        <v>174</v>
      </c>
      <c r="B196" s="40" t="s">
        <v>198</v>
      </c>
      <c r="C196" s="33">
        <f t="shared" si="22"/>
        <v>1</v>
      </c>
      <c r="D196" s="34">
        <f t="shared" si="23"/>
        <v>11.055225148683093</v>
      </c>
      <c r="E196" s="35">
        <f t="shared" si="24"/>
        <v>11854.213572087305</v>
      </c>
      <c r="F196" s="35">
        <f t="shared" si="25"/>
        <v>131051</v>
      </c>
      <c r="G196" s="35">
        <f t="shared" si="26"/>
        <v>16661041.4</v>
      </c>
      <c r="H196" s="36">
        <f t="shared" si="27"/>
        <v>1499493.726</v>
      </c>
      <c r="I196" s="37">
        <f t="shared" si="28"/>
        <v>115.43935138997524</v>
      </c>
      <c r="J196" s="36">
        <f t="shared" si="29"/>
      </c>
      <c r="K196" s="37">
        <f t="shared" si="32"/>
      </c>
      <c r="L196" s="56">
        <f t="shared" si="30"/>
        <v>0.7865714804597989</v>
      </c>
      <c r="M196" s="38">
        <f t="shared" si="31"/>
        <v>0</v>
      </c>
    </row>
    <row r="197" spans="1:13" s="38" customFormat="1" ht="15">
      <c r="A197" s="39">
        <v>175</v>
      </c>
      <c r="B197" s="40" t="s">
        <v>199</v>
      </c>
      <c r="C197" s="33">
        <f t="shared" si="22"/>
        <v>1</v>
      </c>
      <c r="D197" s="34">
        <f t="shared" si="23"/>
        <v>1.0483271375464684</v>
      </c>
      <c r="E197" s="35">
        <f t="shared" si="24"/>
        <v>9729.787234042553</v>
      </c>
      <c r="F197" s="35">
        <f t="shared" si="25"/>
        <v>10200</v>
      </c>
      <c r="G197" s="35">
        <f t="shared" si="26"/>
        <v>30536553</v>
      </c>
      <c r="H197" s="36">
        <f t="shared" si="27"/>
        <v>2748289.77</v>
      </c>
      <c r="I197" s="37">
        <f t="shared" si="28"/>
        <v>281.4131187185655</v>
      </c>
      <c r="J197" s="36">
        <f t="shared" si="29"/>
      </c>
      <c r="K197" s="37">
        <f t="shared" si="32"/>
      </c>
      <c r="L197" s="56">
        <f t="shared" si="30"/>
        <v>0.033402591314088396</v>
      </c>
      <c r="M197" s="38">
        <f t="shared" si="31"/>
        <v>0</v>
      </c>
    </row>
    <row r="198" spans="1:13" s="38" customFormat="1" ht="15">
      <c r="A198" s="39">
        <v>176</v>
      </c>
      <c r="B198" s="40" t="s">
        <v>200</v>
      </c>
      <c r="C198" s="33">
        <f t="shared" si="22"/>
        <v>1</v>
      </c>
      <c r="D198" s="34">
        <f t="shared" si="23"/>
        <v>347.38056397503476</v>
      </c>
      <c r="E198" s="35">
        <f t="shared" si="24"/>
        <v>10949.504360506931</v>
      </c>
      <c r="F198" s="35">
        <f t="shared" si="25"/>
        <v>3803645</v>
      </c>
      <c r="G198" s="35">
        <f t="shared" si="26"/>
        <v>58191667.6</v>
      </c>
      <c r="H198" s="36">
        <f t="shared" si="27"/>
        <v>5237250.084</v>
      </c>
      <c r="I198" s="37">
        <f t="shared" si="28"/>
        <v>130.92876506545616</v>
      </c>
      <c r="J198" s="36">
        <f t="shared" si="29"/>
      </c>
      <c r="K198" s="37">
        <f t="shared" si="32"/>
      </c>
      <c r="L198" s="56">
        <f t="shared" si="30"/>
        <v>6.536408315612525</v>
      </c>
      <c r="M198" s="38">
        <f t="shared" si="31"/>
        <v>0</v>
      </c>
    </row>
    <row r="199" spans="1:13" s="38" customFormat="1" ht="15">
      <c r="A199" s="39">
        <v>177</v>
      </c>
      <c r="B199" s="40" t="s">
        <v>201</v>
      </c>
      <c r="C199" s="33">
        <f t="shared" si="22"/>
        <v>1</v>
      </c>
      <c r="D199" s="34">
        <f t="shared" si="23"/>
        <v>16.151211942234415</v>
      </c>
      <c r="E199" s="35">
        <f t="shared" si="24"/>
        <v>10090.759788361309</v>
      </c>
      <c r="F199" s="35">
        <f t="shared" si="25"/>
        <v>162978</v>
      </c>
      <c r="G199" s="35">
        <f t="shared" si="26"/>
        <v>27977059.6</v>
      </c>
      <c r="H199" s="36">
        <f t="shared" si="27"/>
        <v>2517935.364</v>
      </c>
      <c r="I199" s="37">
        <f t="shared" si="28"/>
        <v>233.3776061854341</v>
      </c>
      <c r="J199" s="36">
        <f t="shared" si="29"/>
      </c>
      <c r="K199" s="37">
        <f t="shared" si="32"/>
      </c>
      <c r="L199" s="56">
        <f t="shared" si="30"/>
        <v>0.5825415620160455</v>
      </c>
      <c r="M199" s="38">
        <f t="shared" si="31"/>
        <v>0</v>
      </c>
    </row>
    <row r="200" spans="1:13" s="38" customFormat="1" ht="15">
      <c r="A200" s="39">
        <v>178</v>
      </c>
      <c r="B200" s="40" t="s">
        <v>202</v>
      </c>
      <c r="C200" s="33">
        <f t="shared" si="22"/>
        <v>1</v>
      </c>
      <c r="D200" s="34">
        <f t="shared" si="23"/>
        <v>273.6447330571085</v>
      </c>
      <c r="E200" s="35">
        <f t="shared" si="24"/>
        <v>8817.904050418623</v>
      </c>
      <c r="F200" s="35">
        <f t="shared" si="25"/>
        <v>2412973</v>
      </c>
      <c r="G200" s="35">
        <f t="shared" si="26"/>
        <v>35487742.75</v>
      </c>
      <c r="H200" s="36">
        <f t="shared" si="27"/>
        <v>3193896.8474999997</v>
      </c>
      <c r="I200" s="37">
        <f t="shared" si="28"/>
        <v>88.56116408557722</v>
      </c>
      <c r="J200" s="36">
        <f t="shared" si="29"/>
      </c>
      <c r="K200" s="37">
        <f t="shared" si="32"/>
      </c>
      <c r="L200" s="56">
        <f t="shared" si="30"/>
        <v>6.799454721588344</v>
      </c>
      <c r="M200" s="38">
        <f t="shared" si="31"/>
        <v>0</v>
      </c>
    </row>
    <row r="201" spans="1:13" s="38" customFormat="1" ht="15">
      <c r="A201" s="39">
        <v>179</v>
      </c>
      <c r="B201" s="40" t="s">
        <v>203</v>
      </c>
      <c r="C201" s="33">
        <f t="shared" si="22"/>
        <v>0</v>
      </c>
      <c r="D201" s="34">
        <f t="shared" si="23"/>
        <v>0</v>
      </c>
      <c r="E201" s="35">
        <f t="shared" si="24"/>
        <v>0</v>
      </c>
      <c r="F201" s="35">
        <f t="shared" si="25"/>
        <v>0</v>
      </c>
      <c r="G201" s="35">
        <f t="shared" si="26"/>
        <v>0</v>
      </c>
      <c r="H201" s="36">
        <f t="shared" si="27"/>
        <v>0</v>
      </c>
      <c r="I201" s="37">
        <f t="shared" si="28"/>
      </c>
      <c r="J201" s="36">
        <f t="shared" si="29"/>
      </c>
      <c r="K201" s="37">
        <f t="shared" si="32"/>
      </c>
      <c r="L201" s="56">
        <f t="shared" si="30"/>
      </c>
      <c r="M201" s="38">
        <f t="shared" si="31"/>
        <v>0</v>
      </c>
    </row>
    <row r="202" spans="1:13" s="38" customFormat="1" ht="15">
      <c r="A202" s="39">
        <v>180</v>
      </c>
      <c r="B202" s="40" t="s">
        <v>204</v>
      </c>
      <c r="C202" s="33">
        <f aca="true" t="shared" si="33" ref="C202:C265">VLOOKUP(A202,distinfo,3)</f>
        <v>0</v>
      </c>
      <c r="D202" s="34">
        <f aca="true" t="shared" si="34" ref="D202:D265">VLOOKUP(A202,distdata,2)</f>
        <v>0</v>
      </c>
      <c r="E202" s="35">
        <f aca="true" t="shared" si="35" ref="E202:E265">IF(D202=0,(VLOOKUP(A202,distinfo,6)+VLOOKUP(A202,distinfo,7)),(VLOOKUP(A202,distdata,3)/VLOOKUP(A202,distdata,2)))</f>
        <v>0</v>
      </c>
      <c r="F202" s="35">
        <f aca="true" t="shared" si="36" ref="F202:F265">VLOOKUP(A202,distdata,3)</f>
        <v>0</v>
      </c>
      <c r="G202" s="35">
        <f aca="true" t="shared" si="37" ref="G202:G265">IF($A202=352,0,VLOOKUP($A202,distinfo,9))</f>
        <v>0</v>
      </c>
      <c r="H202" s="36">
        <f aca="true" t="shared" si="38" ref="H202:H265">G202*0.09</f>
        <v>0</v>
      </c>
      <c r="I202" s="37">
        <f aca="true" t="shared" si="39" ref="I202:I265">IF(AND(C202=1,G202&gt;0,H202&gt;0),(H202-F202)/E202,"")</f>
      </c>
      <c r="J202" s="36">
        <f aca="true" t="shared" si="40" ref="J202:J265">IF(VLOOKUP(A202,distinfo,4)=14,G202*0.14,"")</f>
      </c>
      <c r="K202" s="37">
        <f t="shared" si="32"/>
      </c>
      <c r="L202" s="56">
        <f aca="true" t="shared" si="41" ref="L202:L265">IF(G202=0,"",F202/G202*100)</f>
      </c>
      <c r="M202" s="38">
        <f aca="true" t="shared" si="42" ref="M202:M265">IF(IF(AND(C202=1,E202&gt;0,G202&gt;0),1,0)=1,IF(OR(AND(C202=1,I202&lt;10),AND(C202=1,F202/G202&gt;0.085)),1,0),0)</f>
        <v>0</v>
      </c>
    </row>
    <row r="203" spans="1:13" s="38" customFormat="1" ht="15">
      <c r="A203" s="39">
        <v>181</v>
      </c>
      <c r="B203" s="40" t="s">
        <v>205</v>
      </c>
      <c r="C203" s="33">
        <f t="shared" si="33"/>
        <v>1</v>
      </c>
      <c r="D203" s="34">
        <f t="shared" si="34"/>
        <v>32.31834433629528</v>
      </c>
      <c r="E203" s="35">
        <f t="shared" si="35"/>
        <v>10889.20262554333</v>
      </c>
      <c r="F203" s="35">
        <f t="shared" si="36"/>
        <v>351921</v>
      </c>
      <c r="G203" s="35">
        <f t="shared" si="37"/>
        <v>72453180</v>
      </c>
      <c r="H203" s="36">
        <f t="shared" si="38"/>
        <v>6520786.2</v>
      </c>
      <c r="I203" s="37">
        <f t="shared" si="39"/>
        <v>566.5121140761395</v>
      </c>
      <c r="J203" s="36">
        <f t="shared" si="40"/>
        <v>10143445.200000001</v>
      </c>
      <c r="K203" s="37">
        <f t="shared" si="32"/>
        <v>899.1957020830476</v>
      </c>
      <c r="L203" s="56">
        <f t="shared" si="41"/>
        <v>0.4857219517487017</v>
      </c>
      <c r="M203" s="38">
        <f t="shared" si="42"/>
        <v>0</v>
      </c>
    </row>
    <row r="204" spans="1:13" s="38" customFormat="1" ht="15">
      <c r="A204" s="39">
        <v>182</v>
      </c>
      <c r="B204" s="40" t="s">
        <v>206</v>
      </c>
      <c r="C204" s="33">
        <f t="shared" si="33"/>
        <v>1</v>
      </c>
      <c r="D204" s="34">
        <f t="shared" si="34"/>
        <v>16.582751690904768</v>
      </c>
      <c r="E204" s="35">
        <f t="shared" si="35"/>
        <v>9434.682670054732</v>
      </c>
      <c r="F204" s="35">
        <f t="shared" si="36"/>
        <v>156453</v>
      </c>
      <c r="G204" s="35">
        <f t="shared" si="37"/>
        <v>34897084</v>
      </c>
      <c r="H204" s="36">
        <f t="shared" si="38"/>
        <v>3140737.56</v>
      </c>
      <c r="I204" s="37">
        <f t="shared" si="39"/>
        <v>316.3100089706237</v>
      </c>
      <c r="J204" s="36">
        <f t="shared" si="40"/>
      </c>
      <c r="K204" s="37">
        <f aca="true" t="shared" si="43" ref="K204:K267">IF(J204="","",(J204-F204)/E204)</f>
      </c>
      <c r="L204" s="56">
        <f t="shared" si="41"/>
        <v>0.44832685733856736</v>
      </c>
      <c r="M204" s="38">
        <f t="shared" si="42"/>
        <v>0</v>
      </c>
    </row>
    <row r="205" spans="1:13" s="38" customFormat="1" ht="15">
      <c r="A205" s="39">
        <v>183</v>
      </c>
      <c r="B205" s="40" t="s">
        <v>207</v>
      </c>
      <c r="C205" s="33">
        <f t="shared" si="33"/>
        <v>0</v>
      </c>
      <c r="D205" s="34">
        <f t="shared" si="34"/>
        <v>0</v>
      </c>
      <c r="E205" s="35">
        <f t="shared" si="35"/>
        <v>12697.210000000001</v>
      </c>
      <c r="F205" s="35">
        <f t="shared" si="36"/>
        <v>0</v>
      </c>
      <c r="G205" s="35">
        <f t="shared" si="37"/>
        <v>0</v>
      </c>
      <c r="H205" s="36">
        <f t="shared" si="38"/>
        <v>0</v>
      </c>
      <c r="I205" s="37">
        <f t="shared" si="39"/>
      </c>
      <c r="J205" s="36">
        <f t="shared" si="40"/>
      </c>
      <c r="K205" s="37">
        <f t="shared" si="43"/>
      </c>
      <c r="L205" s="56">
        <f t="shared" si="41"/>
      </c>
      <c r="M205" s="38">
        <f t="shared" si="42"/>
        <v>0</v>
      </c>
    </row>
    <row r="206" spans="1:13" s="38" customFormat="1" ht="15">
      <c r="A206" s="39">
        <v>184</v>
      </c>
      <c r="B206" s="40" t="s">
        <v>208</v>
      </c>
      <c r="C206" s="33">
        <f t="shared" si="33"/>
        <v>1</v>
      </c>
      <c r="D206" s="34">
        <f t="shared" si="34"/>
        <v>0</v>
      </c>
      <c r="E206" s="35">
        <f t="shared" si="35"/>
        <v>12213.507741310159</v>
      </c>
      <c r="F206" s="35">
        <f t="shared" si="36"/>
        <v>0</v>
      </c>
      <c r="G206" s="35">
        <f t="shared" si="37"/>
        <v>8873617</v>
      </c>
      <c r="H206" s="36">
        <f t="shared" si="38"/>
        <v>798625.53</v>
      </c>
      <c r="I206" s="37">
        <f t="shared" si="39"/>
        <v>65.38871116434322</v>
      </c>
      <c r="J206" s="36">
        <f t="shared" si="40"/>
      </c>
      <c r="K206" s="37">
        <f t="shared" si="43"/>
      </c>
      <c r="L206" s="56">
        <f t="shared" si="41"/>
        <v>0</v>
      </c>
      <c r="M206" s="38">
        <f t="shared" si="42"/>
        <v>0</v>
      </c>
    </row>
    <row r="207" spans="1:13" s="38" customFormat="1" ht="15">
      <c r="A207" s="39">
        <v>185</v>
      </c>
      <c r="B207" s="40" t="s">
        <v>209</v>
      </c>
      <c r="C207" s="33">
        <f t="shared" si="33"/>
        <v>1</v>
      </c>
      <c r="D207" s="34">
        <f t="shared" si="34"/>
        <v>5.096654275092937</v>
      </c>
      <c r="E207" s="35">
        <f t="shared" si="35"/>
        <v>8874.056892778994</v>
      </c>
      <c r="F207" s="35">
        <f t="shared" si="36"/>
        <v>45228</v>
      </c>
      <c r="G207" s="35">
        <f t="shared" si="37"/>
        <v>46200858.6</v>
      </c>
      <c r="H207" s="36">
        <f t="shared" si="38"/>
        <v>4158077.274</v>
      </c>
      <c r="I207" s="37">
        <f t="shared" si="39"/>
        <v>463.46888730753034</v>
      </c>
      <c r="J207" s="36">
        <f t="shared" si="40"/>
      </c>
      <c r="K207" s="37">
        <f t="shared" si="43"/>
      </c>
      <c r="L207" s="56">
        <f t="shared" si="41"/>
        <v>0.09789428458803577</v>
      </c>
      <c r="M207" s="38">
        <f t="shared" si="42"/>
        <v>0</v>
      </c>
    </row>
    <row r="208" spans="1:13" s="38" customFormat="1" ht="15">
      <c r="A208" s="39">
        <v>186</v>
      </c>
      <c r="B208" s="40" t="s">
        <v>210</v>
      </c>
      <c r="C208" s="33">
        <f t="shared" si="33"/>
        <v>1</v>
      </c>
      <c r="D208" s="34">
        <f t="shared" si="34"/>
        <v>8.424050632911392</v>
      </c>
      <c r="E208" s="35">
        <f t="shared" si="35"/>
        <v>11778.894064613074</v>
      </c>
      <c r="F208" s="35">
        <f t="shared" si="36"/>
        <v>99226</v>
      </c>
      <c r="G208" s="35">
        <f t="shared" si="37"/>
        <v>21115958</v>
      </c>
      <c r="H208" s="36">
        <f t="shared" si="38"/>
        <v>1900436.22</v>
      </c>
      <c r="I208" s="37">
        <f t="shared" si="39"/>
        <v>152.91844973895417</v>
      </c>
      <c r="J208" s="36">
        <f t="shared" si="40"/>
      </c>
      <c r="K208" s="37">
        <f t="shared" si="43"/>
      </c>
      <c r="L208" s="56">
        <f t="shared" si="41"/>
        <v>0.4699100083453472</v>
      </c>
      <c r="M208" s="38">
        <f t="shared" si="42"/>
        <v>0</v>
      </c>
    </row>
    <row r="209" spans="1:13" s="38" customFormat="1" ht="15">
      <c r="A209" s="39">
        <v>187</v>
      </c>
      <c r="B209" s="40" t="s">
        <v>211</v>
      </c>
      <c r="C209" s="33">
        <f t="shared" si="33"/>
        <v>1</v>
      </c>
      <c r="D209" s="34">
        <f t="shared" si="34"/>
        <v>3.0483271375464693</v>
      </c>
      <c r="E209" s="35">
        <f t="shared" si="35"/>
        <v>10564.810975609753</v>
      </c>
      <c r="F209" s="35">
        <f t="shared" si="36"/>
        <v>32205</v>
      </c>
      <c r="G209" s="35">
        <f t="shared" si="37"/>
        <v>14211440</v>
      </c>
      <c r="H209" s="36">
        <f t="shared" si="38"/>
        <v>1279029.5999999999</v>
      </c>
      <c r="I209" s="37">
        <f t="shared" si="39"/>
        <v>118.01674472723245</v>
      </c>
      <c r="J209" s="36">
        <f t="shared" si="40"/>
      </c>
      <c r="K209" s="37">
        <f t="shared" si="43"/>
      </c>
      <c r="L209" s="56">
        <f t="shared" si="41"/>
        <v>0.22661320738785093</v>
      </c>
      <c r="M209" s="38">
        <f t="shared" si="42"/>
        <v>0</v>
      </c>
    </row>
    <row r="210" spans="1:13" s="38" customFormat="1" ht="15">
      <c r="A210" s="39">
        <v>188</v>
      </c>
      <c r="B210" s="40" t="s">
        <v>212</v>
      </c>
      <c r="C210" s="33">
        <f t="shared" si="33"/>
        <v>0</v>
      </c>
      <c r="D210" s="34">
        <f t="shared" si="34"/>
        <v>0</v>
      </c>
      <c r="E210" s="35">
        <f t="shared" si="35"/>
        <v>12697.210000000001</v>
      </c>
      <c r="F210" s="35">
        <f t="shared" si="36"/>
        <v>0</v>
      </c>
      <c r="G210" s="35">
        <f t="shared" si="37"/>
        <v>0</v>
      </c>
      <c r="H210" s="36">
        <f t="shared" si="38"/>
        <v>0</v>
      </c>
      <c r="I210" s="37">
        <f t="shared" si="39"/>
      </c>
      <c r="J210" s="36">
        <f t="shared" si="40"/>
      </c>
      <c r="K210" s="37">
        <f t="shared" si="43"/>
      </c>
      <c r="L210" s="56">
        <f t="shared" si="41"/>
      </c>
      <c r="M210" s="38">
        <f t="shared" si="42"/>
        <v>0</v>
      </c>
    </row>
    <row r="211" spans="1:13" s="38" customFormat="1" ht="15">
      <c r="A211" s="39">
        <v>189</v>
      </c>
      <c r="B211" s="40" t="s">
        <v>213</v>
      </c>
      <c r="C211" s="33">
        <f t="shared" si="33"/>
        <v>1</v>
      </c>
      <c r="D211" s="34">
        <f t="shared" si="34"/>
        <v>7.313953158066445</v>
      </c>
      <c r="E211" s="35">
        <f t="shared" si="35"/>
        <v>12242.76366895301</v>
      </c>
      <c r="F211" s="35">
        <f t="shared" si="36"/>
        <v>89543</v>
      </c>
      <c r="G211" s="35">
        <f t="shared" si="37"/>
        <v>41690242</v>
      </c>
      <c r="H211" s="36">
        <f t="shared" si="38"/>
        <v>3752121.78</v>
      </c>
      <c r="I211" s="37">
        <f t="shared" si="39"/>
        <v>299.162744543383</v>
      </c>
      <c r="J211" s="36">
        <f t="shared" si="40"/>
      </c>
      <c r="K211" s="37">
        <f t="shared" si="43"/>
      </c>
      <c r="L211" s="56">
        <f t="shared" si="41"/>
        <v>0.21478167481013902</v>
      </c>
      <c r="M211" s="38">
        <f t="shared" si="42"/>
        <v>0</v>
      </c>
    </row>
    <row r="212" spans="1:13" s="38" customFormat="1" ht="15">
      <c r="A212" s="39">
        <v>190</v>
      </c>
      <c r="B212" s="40" t="s">
        <v>214</v>
      </c>
      <c r="C212" s="33">
        <f t="shared" si="33"/>
        <v>0</v>
      </c>
      <c r="D212" s="34">
        <f t="shared" si="34"/>
        <v>0</v>
      </c>
      <c r="E212" s="35">
        <f t="shared" si="35"/>
        <v>6906.927272727274</v>
      </c>
      <c r="F212" s="35">
        <f t="shared" si="36"/>
        <v>0</v>
      </c>
      <c r="G212" s="35">
        <f t="shared" si="37"/>
        <v>0</v>
      </c>
      <c r="H212" s="36">
        <f t="shared" si="38"/>
        <v>0</v>
      </c>
      <c r="I212" s="37">
        <f t="shared" si="39"/>
      </c>
      <c r="J212" s="36">
        <f t="shared" si="40"/>
      </c>
      <c r="K212" s="37">
        <f t="shared" si="43"/>
      </c>
      <c r="L212" s="56">
        <f t="shared" si="41"/>
      </c>
      <c r="M212" s="38">
        <f t="shared" si="42"/>
        <v>0</v>
      </c>
    </row>
    <row r="213" spans="1:13" s="38" customFormat="1" ht="15">
      <c r="A213" s="39">
        <v>191</v>
      </c>
      <c r="B213" s="40" t="s">
        <v>215</v>
      </c>
      <c r="C213" s="33">
        <f t="shared" si="33"/>
        <v>1</v>
      </c>
      <c r="D213" s="34">
        <f t="shared" si="34"/>
        <v>11.083123425692696</v>
      </c>
      <c r="E213" s="35">
        <f t="shared" si="35"/>
        <v>8706.21</v>
      </c>
      <c r="F213" s="35">
        <f t="shared" si="36"/>
        <v>96492</v>
      </c>
      <c r="G213" s="35">
        <f t="shared" si="37"/>
        <v>13175632.8</v>
      </c>
      <c r="H213" s="36">
        <f t="shared" si="38"/>
        <v>1185806.952</v>
      </c>
      <c r="I213" s="37">
        <f t="shared" si="39"/>
        <v>125.11930587477217</v>
      </c>
      <c r="J213" s="36">
        <f t="shared" si="40"/>
      </c>
      <c r="K213" s="37">
        <f t="shared" si="43"/>
      </c>
      <c r="L213" s="56">
        <f t="shared" si="41"/>
        <v>0.732351921647361</v>
      </c>
      <c r="M213" s="38">
        <f t="shared" si="42"/>
        <v>0</v>
      </c>
    </row>
    <row r="214" spans="1:13" s="38" customFormat="1" ht="15">
      <c r="A214" s="39">
        <v>192</v>
      </c>
      <c r="B214" s="40" t="s">
        <v>216</v>
      </c>
      <c r="C214" s="33">
        <f t="shared" si="33"/>
        <v>0</v>
      </c>
      <c r="D214" s="34">
        <f t="shared" si="34"/>
        <v>0</v>
      </c>
      <c r="E214" s="35">
        <f t="shared" si="35"/>
        <v>0</v>
      </c>
      <c r="F214" s="35">
        <f t="shared" si="36"/>
        <v>0</v>
      </c>
      <c r="G214" s="35">
        <f t="shared" si="37"/>
        <v>0</v>
      </c>
      <c r="H214" s="36">
        <f t="shared" si="38"/>
        <v>0</v>
      </c>
      <c r="I214" s="37">
        <f t="shared" si="39"/>
      </c>
      <c r="J214" s="36">
        <f t="shared" si="40"/>
      </c>
      <c r="K214" s="37">
        <f t="shared" si="43"/>
      </c>
      <c r="L214" s="56">
        <f t="shared" si="41"/>
      </c>
      <c r="M214" s="38">
        <f t="shared" si="42"/>
        <v>0</v>
      </c>
    </row>
    <row r="215" spans="1:13" s="38" customFormat="1" ht="15">
      <c r="A215" s="39">
        <v>193</v>
      </c>
      <c r="B215" s="40" t="s">
        <v>217</v>
      </c>
      <c r="C215" s="33">
        <f t="shared" si="33"/>
        <v>0</v>
      </c>
      <c r="D215" s="34">
        <f t="shared" si="34"/>
        <v>0</v>
      </c>
      <c r="E215" s="35">
        <f t="shared" si="35"/>
        <v>0</v>
      </c>
      <c r="F215" s="35">
        <f t="shared" si="36"/>
        <v>0</v>
      </c>
      <c r="G215" s="35">
        <f t="shared" si="37"/>
        <v>0</v>
      </c>
      <c r="H215" s="36">
        <f t="shared" si="38"/>
        <v>0</v>
      </c>
      <c r="I215" s="37">
        <f t="shared" si="39"/>
      </c>
      <c r="J215" s="36">
        <f t="shared" si="40"/>
      </c>
      <c r="K215" s="37">
        <f t="shared" si="43"/>
      </c>
      <c r="L215" s="56">
        <f t="shared" si="41"/>
      </c>
      <c r="M215" s="38">
        <f t="shared" si="42"/>
        <v>0</v>
      </c>
    </row>
    <row r="216" spans="1:13" s="38" customFormat="1" ht="15">
      <c r="A216" s="39">
        <v>194</v>
      </c>
      <c r="B216" s="40" t="s">
        <v>218</v>
      </c>
      <c r="C216" s="33">
        <f t="shared" si="33"/>
        <v>0</v>
      </c>
      <c r="D216" s="34">
        <f t="shared" si="34"/>
        <v>0</v>
      </c>
      <c r="E216" s="35">
        <f t="shared" si="35"/>
        <v>12697.210000000001</v>
      </c>
      <c r="F216" s="35">
        <f t="shared" si="36"/>
        <v>0</v>
      </c>
      <c r="G216" s="35">
        <f t="shared" si="37"/>
        <v>0</v>
      </c>
      <c r="H216" s="36">
        <f t="shared" si="38"/>
        <v>0</v>
      </c>
      <c r="I216" s="37">
        <f t="shared" si="39"/>
      </c>
      <c r="J216" s="36">
        <f t="shared" si="40"/>
      </c>
      <c r="K216" s="37">
        <f t="shared" si="43"/>
      </c>
      <c r="L216" s="56">
        <f t="shared" si="41"/>
      </c>
      <c r="M216" s="38">
        <f t="shared" si="42"/>
        <v>0</v>
      </c>
    </row>
    <row r="217" spans="1:13" s="38" customFormat="1" ht="15">
      <c r="A217" s="39">
        <v>195</v>
      </c>
      <c r="B217" s="40" t="s">
        <v>219</v>
      </c>
      <c r="C217" s="33">
        <f t="shared" si="33"/>
        <v>0</v>
      </c>
      <c r="D217" s="34">
        <f t="shared" si="34"/>
        <v>0</v>
      </c>
      <c r="E217" s="35">
        <f t="shared" si="35"/>
        <v>9151.337142857143</v>
      </c>
      <c r="F217" s="35">
        <f t="shared" si="36"/>
        <v>0</v>
      </c>
      <c r="G217" s="35">
        <f t="shared" si="37"/>
        <v>0</v>
      </c>
      <c r="H217" s="36">
        <f t="shared" si="38"/>
        <v>0</v>
      </c>
      <c r="I217" s="37">
        <f t="shared" si="39"/>
      </c>
      <c r="J217" s="36">
        <f t="shared" si="40"/>
      </c>
      <c r="K217" s="37">
        <f t="shared" si="43"/>
      </c>
      <c r="L217" s="56">
        <f t="shared" si="41"/>
      </c>
      <c r="M217" s="38">
        <f t="shared" si="42"/>
        <v>0</v>
      </c>
    </row>
    <row r="218" spans="1:13" s="38" customFormat="1" ht="15">
      <c r="A218" s="39">
        <v>196</v>
      </c>
      <c r="B218" s="40" t="s">
        <v>220</v>
      </c>
      <c r="C218" s="33">
        <f t="shared" si="33"/>
        <v>1</v>
      </c>
      <c r="D218" s="34">
        <f t="shared" si="34"/>
        <v>4.07142857142857</v>
      </c>
      <c r="E218" s="35">
        <f t="shared" si="35"/>
        <v>8785.859649122809</v>
      </c>
      <c r="F218" s="35">
        <f t="shared" si="36"/>
        <v>35771</v>
      </c>
      <c r="G218" s="35">
        <f t="shared" si="37"/>
        <v>3343463</v>
      </c>
      <c r="H218" s="36">
        <f t="shared" si="38"/>
        <v>300911.67</v>
      </c>
      <c r="I218" s="37">
        <f t="shared" si="39"/>
        <v>30.17811353570529</v>
      </c>
      <c r="J218" s="36">
        <f t="shared" si="40"/>
      </c>
      <c r="K218" s="37">
        <f t="shared" si="43"/>
      </c>
      <c r="L218" s="56">
        <f t="shared" si="41"/>
        <v>1.0698787454803598</v>
      </c>
      <c r="M218" s="38">
        <f t="shared" si="42"/>
        <v>0</v>
      </c>
    </row>
    <row r="219" spans="1:13" s="38" customFormat="1" ht="15">
      <c r="A219" s="39">
        <v>197</v>
      </c>
      <c r="B219" s="40" t="s">
        <v>221</v>
      </c>
      <c r="C219" s="33">
        <f t="shared" si="33"/>
        <v>1</v>
      </c>
      <c r="D219" s="34">
        <f t="shared" si="34"/>
        <v>0</v>
      </c>
      <c r="E219" s="35">
        <f t="shared" si="35"/>
        <v>19724.07712556732</v>
      </c>
      <c r="F219" s="35">
        <f t="shared" si="36"/>
        <v>0</v>
      </c>
      <c r="G219" s="35">
        <f t="shared" si="37"/>
        <v>25610296</v>
      </c>
      <c r="H219" s="36">
        <f t="shared" si="38"/>
        <v>2304926.64</v>
      </c>
      <c r="I219" s="37">
        <f t="shared" si="39"/>
        <v>116.85852906203863</v>
      </c>
      <c r="J219" s="36">
        <f t="shared" si="40"/>
      </c>
      <c r="K219" s="37">
        <f t="shared" si="43"/>
      </c>
      <c r="L219" s="56">
        <f t="shared" si="41"/>
        <v>0</v>
      </c>
      <c r="M219" s="38">
        <f t="shared" si="42"/>
        <v>0</v>
      </c>
    </row>
    <row r="220" spans="1:13" s="38" customFormat="1" ht="15">
      <c r="A220" s="39">
        <v>198</v>
      </c>
      <c r="B220" s="40" t="s">
        <v>222</v>
      </c>
      <c r="C220" s="33">
        <f t="shared" si="33"/>
        <v>1</v>
      </c>
      <c r="D220" s="34">
        <f t="shared" si="34"/>
        <v>49.5058888927492</v>
      </c>
      <c r="E220" s="35">
        <f t="shared" si="35"/>
        <v>10410.55946124997</v>
      </c>
      <c r="F220" s="35">
        <f t="shared" si="36"/>
        <v>515384</v>
      </c>
      <c r="G220" s="35">
        <f t="shared" si="37"/>
        <v>56156160.85</v>
      </c>
      <c r="H220" s="36">
        <f t="shared" si="38"/>
        <v>5054054.4765</v>
      </c>
      <c r="I220" s="37">
        <f t="shared" si="39"/>
        <v>435.9679701550884</v>
      </c>
      <c r="J220" s="36">
        <f t="shared" si="40"/>
      </c>
      <c r="K220" s="37">
        <f t="shared" si="43"/>
      </c>
      <c r="L220" s="56">
        <f t="shared" si="41"/>
        <v>0.9177692922716956</v>
      </c>
      <c r="M220" s="38">
        <f t="shared" si="42"/>
        <v>0</v>
      </c>
    </row>
    <row r="221" spans="1:13" s="38" customFormat="1" ht="15">
      <c r="A221" s="39">
        <v>199</v>
      </c>
      <c r="B221" s="40" t="s">
        <v>223</v>
      </c>
      <c r="C221" s="33">
        <f t="shared" si="33"/>
        <v>1</v>
      </c>
      <c r="D221" s="34">
        <f t="shared" si="34"/>
        <v>6.983085545273052</v>
      </c>
      <c r="E221" s="35">
        <f t="shared" si="35"/>
        <v>12312.60872326003</v>
      </c>
      <c r="F221" s="35">
        <f t="shared" si="36"/>
        <v>85980</v>
      </c>
      <c r="G221" s="35">
        <f t="shared" si="37"/>
        <v>67921346.25</v>
      </c>
      <c r="H221" s="36">
        <f t="shared" si="38"/>
        <v>6112921.1625</v>
      </c>
      <c r="I221" s="37">
        <f t="shared" si="39"/>
        <v>489.4934370093616</v>
      </c>
      <c r="J221" s="36">
        <f t="shared" si="40"/>
      </c>
      <c r="K221" s="37">
        <f t="shared" si="43"/>
      </c>
      <c r="L221" s="56">
        <f t="shared" si="41"/>
        <v>0.1265875968999952</v>
      </c>
      <c r="M221" s="38">
        <f t="shared" si="42"/>
        <v>0</v>
      </c>
    </row>
    <row r="222" spans="1:13" s="38" customFormat="1" ht="15">
      <c r="A222" s="39">
        <v>200</v>
      </c>
      <c r="B222" s="40" t="s">
        <v>224</v>
      </c>
      <c r="C222" s="33">
        <f t="shared" si="33"/>
        <v>0</v>
      </c>
      <c r="D222" s="34">
        <f t="shared" si="34"/>
        <v>0</v>
      </c>
      <c r="E222" s="35">
        <f t="shared" si="35"/>
        <v>8668.07125</v>
      </c>
      <c r="F222" s="35">
        <f t="shared" si="36"/>
        <v>0</v>
      </c>
      <c r="G222" s="35">
        <f t="shared" si="37"/>
        <v>0</v>
      </c>
      <c r="H222" s="36">
        <f t="shared" si="38"/>
        <v>0</v>
      </c>
      <c r="I222" s="37">
        <f t="shared" si="39"/>
      </c>
      <c r="J222" s="36">
        <f t="shared" si="40"/>
      </c>
      <c r="K222" s="37">
        <f t="shared" si="43"/>
      </c>
      <c r="L222" s="56">
        <f t="shared" si="41"/>
      </c>
      <c r="M222" s="38">
        <f t="shared" si="42"/>
        <v>0</v>
      </c>
    </row>
    <row r="223" spans="1:13" s="38" customFormat="1" ht="15">
      <c r="A223" s="39">
        <v>201</v>
      </c>
      <c r="B223" s="40" t="s">
        <v>225</v>
      </c>
      <c r="C223" s="33">
        <f t="shared" si="33"/>
        <v>1</v>
      </c>
      <c r="D223" s="34">
        <f t="shared" si="34"/>
        <v>676.9355199676606</v>
      </c>
      <c r="E223" s="35">
        <f t="shared" si="35"/>
        <v>10803.204713425836</v>
      </c>
      <c r="F223" s="35">
        <f t="shared" si="36"/>
        <v>7313073</v>
      </c>
      <c r="G223" s="35">
        <f t="shared" si="37"/>
        <v>137013825.35</v>
      </c>
      <c r="H223" s="36">
        <f t="shared" si="38"/>
        <v>12331244.281499999</v>
      </c>
      <c r="I223" s="37">
        <f t="shared" si="39"/>
        <v>464.50765440588157</v>
      </c>
      <c r="J223" s="36">
        <f t="shared" si="40"/>
        <v>19181935.549000002</v>
      </c>
      <c r="K223" s="37">
        <f t="shared" si="43"/>
        <v>1098.6427512800722</v>
      </c>
      <c r="L223" s="56">
        <f t="shared" si="41"/>
        <v>5.33747085837422</v>
      </c>
      <c r="M223" s="38">
        <f t="shared" si="42"/>
        <v>0</v>
      </c>
    </row>
    <row r="224" spans="1:13" s="38" customFormat="1" ht="15">
      <c r="A224" s="39">
        <v>202</v>
      </c>
      <c r="B224" s="40" t="s">
        <v>226</v>
      </c>
      <c r="C224" s="33">
        <f t="shared" si="33"/>
        <v>0</v>
      </c>
      <c r="D224" s="34">
        <f t="shared" si="34"/>
        <v>0</v>
      </c>
      <c r="E224" s="35">
        <f t="shared" si="35"/>
        <v>0</v>
      </c>
      <c r="F224" s="35">
        <f t="shared" si="36"/>
        <v>0</v>
      </c>
      <c r="G224" s="35">
        <f t="shared" si="37"/>
        <v>0</v>
      </c>
      <c r="H224" s="36">
        <f t="shared" si="38"/>
        <v>0</v>
      </c>
      <c r="I224" s="37">
        <f t="shared" si="39"/>
      </c>
      <c r="J224" s="36">
        <f t="shared" si="40"/>
      </c>
      <c r="K224" s="37">
        <f t="shared" si="43"/>
      </c>
      <c r="L224" s="56">
        <f t="shared" si="41"/>
      </c>
      <c r="M224" s="38">
        <f t="shared" si="42"/>
        <v>0</v>
      </c>
    </row>
    <row r="225" spans="1:13" s="38" customFormat="1" ht="15">
      <c r="A225" s="39">
        <v>203</v>
      </c>
      <c r="B225" s="40" t="s">
        <v>227</v>
      </c>
      <c r="C225" s="33">
        <f t="shared" si="33"/>
        <v>0</v>
      </c>
      <c r="D225" s="34">
        <f t="shared" si="34"/>
        <v>0</v>
      </c>
      <c r="E225" s="35">
        <f t="shared" si="35"/>
        <v>0</v>
      </c>
      <c r="F225" s="35">
        <f t="shared" si="36"/>
        <v>0</v>
      </c>
      <c r="G225" s="35">
        <f t="shared" si="37"/>
        <v>0</v>
      </c>
      <c r="H225" s="36">
        <f t="shared" si="38"/>
        <v>0</v>
      </c>
      <c r="I225" s="37">
        <f t="shared" si="39"/>
      </c>
      <c r="J225" s="36">
        <f t="shared" si="40"/>
      </c>
      <c r="K225" s="37">
        <f t="shared" si="43"/>
      </c>
      <c r="L225" s="56">
        <f t="shared" si="41"/>
      </c>
      <c r="M225" s="38">
        <f t="shared" si="42"/>
        <v>0</v>
      </c>
    </row>
    <row r="226" spans="1:13" s="38" customFormat="1" ht="15">
      <c r="A226" s="39">
        <v>204</v>
      </c>
      <c r="B226" s="40" t="s">
        <v>228</v>
      </c>
      <c r="C226" s="33">
        <f t="shared" si="33"/>
        <v>1</v>
      </c>
      <c r="D226" s="34">
        <f t="shared" si="34"/>
        <v>166</v>
      </c>
      <c r="E226" s="35">
        <f t="shared" si="35"/>
        <v>11286.975903614459</v>
      </c>
      <c r="F226" s="35">
        <f t="shared" si="36"/>
        <v>1873638</v>
      </c>
      <c r="G226" s="35">
        <f t="shared" si="37"/>
        <v>29036839.8</v>
      </c>
      <c r="H226" s="36">
        <f t="shared" si="38"/>
        <v>2613315.582</v>
      </c>
      <c r="I226" s="37">
        <f t="shared" si="39"/>
        <v>65.53372562469377</v>
      </c>
      <c r="J226" s="36">
        <f t="shared" si="40"/>
      </c>
      <c r="K226" s="37">
        <f t="shared" si="43"/>
      </c>
      <c r="L226" s="56">
        <f t="shared" si="41"/>
        <v>6.452623677043532</v>
      </c>
      <c r="M226" s="38">
        <f t="shared" si="42"/>
        <v>0</v>
      </c>
    </row>
    <row r="227" spans="1:13" s="38" customFormat="1" ht="15">
      <c r="A227" s="39">
        <v>205</v>
      </c>
      <c r="B227" s="40" t="s">
        <v>229</v>
      </c>
      <c r="C227" s="33">
        <f t="shared" si="33"/>
        <v>0</v>
      </c>
      <c r="D227" s="34">
        <f t="shared" si="34"/>
        <v>0</v>
      </c>
      <c r="E227" s="35">
        <f t="shared" si="35"/>
        <v>0</v>
      </c>
      <c r="F227" s="35">
        <f t="shared" si="36"/>
        <v>0</v>
      </c>
      <c r="G227" s="35">
        <f t="shared" si="37"/>
        <v>0</v>
      </c>
      <c r="H227" s="36">
        <f t="shared" si="38"/>
        <v>0</v>
      </c>
      <c r="I227" s="37">
        <f t="shared" si="39"/>
      </c>
      <c r="J227" s="36">
        <f t="shared" si="40"/>
      </c>
      <c r="K227" s="37">
        <f t="shared" si="43"/>
      </c>
      <c r="L227" s="56">
        <f t="shared" si="41"/>
      </c>
      <c r="M227" s="38">
        <f t="shared" si="42"/>
        <v>0</v>
      </c>
    </row>
    <row r="228" spans="1:13" s="38" customFormat="1" ht="15">
      <c r="A228" s="39">
        <v>206</v>
      </c>
      <c r="B228" s="40" t="s">
        <v>230</v>
      </c>
      <c r="C228" s="33">
        <f t="shared" si="33"/>
        <v>0</v>
      </c>
      <c r="D228" s="34">
        <f t="shared" si="34"/>
        <v>0</v>
      </c>
      <c r="E228" s="35">
        <f t="shared" si="35"/>
        <v>0</v>
      </c>
      <c r="F228" s="35">
        <f t="shared" si="36"/>
        <v>0</v>
      </c>
      <c r="G228" s="35">
        <f t="shared" si="37"/>
        <v>0</v>
      </c>
      <c r="H228" s="36">
        <f t="shared" si="38"/>
        <v>0</v>
      </c>
      <c r="I228" s="37">
        <f t="shared" si="39"/>
      </c>
      <c r="J228" s="36">
        <f t="shared" si="40"/>
      </c>
      <c r="K228" s="37">
        <f t="shared" si="43"/>
      </c>
      <c r="L228" s="56">
        <f t="shared" si="41"/>
      </c>
      <c r="M228" s="38">
        <f t="shared" si="42"/>
        <v>0</v>
      </c>
    </row>
    <row r="229" spans="1:13" s="38" customFormat="1" ht="15">
      <c r="A229" s="39">
        <v>207</v>
      </c>
      <c r="B229" s="40" t="s">
        <v>231</v>
      </c>
      <c r="C229" s="33">
        <f t="shared" si="33"/>
        <v>1</v>
      </c>
      <c r="D229" s="34">
        <f t="shared" si="34"/>
        <v>10.95682529615358</v>
      </c>
      <c r="E229" s="35">
        <f t="shared" si="35"/>
        <v>14262.434215763147</v>
      </c>
      <c r="F229" s="35">
        <f t="shared" si="36"/>
        <v>156271</v>
      </c>
      <c r="G229" s="35">
        <f t="shared" si="37"/>
        <v>184684952</v>
      </c>
      <c r="H229" s="36">
        <f t="shared" si="38"/>
        <v>16621645.68</v>
      </c>
      <c r="I229" s="37">
        <f t="shared" si="39"/>
        <v>1154.457537255605</v>
      </c>
      <c r="J229" s="36">
        <f t="shared" si="40"/>
      </c>
      <c r="K229" s="37">
        <f t="shared" si="43"/>
      </c>
      <c r="L229" s="56">
        <f t="shared" si="41"/>
        <v>0.08461490679543833</v>
      </c>
      <c r="M229" s="38">
        <f t="shared" si="42"/>
        <v>0</v>
      </c>
    </row>
    <row r="230" spans="1:13" s="38" customFormat="1" ht="15">
      <c r="A230" s="39">
        <v>208</v>
      </c>
      <c r="B230" s="40" t="s">
        <v>232</v>
      </c>
      <c r="C230" s="33">
        <f t="shared" si="33"/>
        <v>1</v>
      </c>
      <c r="D230" s="34">
        <f t="shared" si="34"/>
        <v>1.9983361064891847</v>
      </c>
      <c r="E230" s="35">
        <f t="shared" si="35"/>
        <v>10760.952539550375</v>
      </c>
      <c r="F230" s="35">
        <f t="shared" si="36"/>
        <v>21504</v>
      </c>
      <c r="G230" s="35">
        <f t="shared" si="37"/>
        <v>10560009</v>
      </c>
      <c r="H230" s="36">
        <f t="shared" si="38"/>
        <v>950400.8099999999</v>
      </c>
      <c r="I230" s="37">
        <f t="shared" si="39"/>
        <v>86.32105815781361</v>
      </c>
      <c r="J230" s="36">
        <f t="shared" si="40"/>
      </c>
      <c r="K230" s="37">
        <f t="shared" si="43"/>
      </c>
      <c r="L230" s="56">
        <f t="shared" si="41"/>
        <v>0.20363619008279252</v>
      </c>
      <c r="M230" s="38">
        <f t="shared" si="42"/>
        <v>0</v>
      </c>
    </row>
    <row r="231" spans="1:13" s="38" customFormat="1" ht="15">
      <c r="A231" s="39">
        <v>209</v>
      </c>
      <c r="B231" s="40" t="s">
        <v>233</v>
      </c>
      <c r="C231" s="33">
        <f t="shared" si="33"/>
        <v>1</v>
      </c>
      <c r="D231" s="34">
        <f t="shared" si="34"/>
        <v>79.231884057971</v>
      </c>
      <c r="E231" s="35">
        <f t="shared" si="35"/>
        <v>12093.023047375162</v>
      </c>
      <c r="F231" s="35">
        <f t="shared" si="36"/>
        <v>958153</v>
      </c>
      <c r="G231" s="35">
        <f t="shared" si="37"/>
        <v>18196371.9</v>
      </c>
      <c r="H231" s="36">
        <f t="shared" si="38"/>
        <v>1637673.471</v>
      </c>
      <c r="I231" s="37">
        <f t="shared" si="39"/>
        <v>56.19111683967993</v>
      </c>
      <c r="J231" s="36">
        <f t="shared" si="40"/>
        <v>2547492.066</v>
      </c>
      <c r="K231" s="37">
        <f t="shared" si="43"/>
        <v>131.42611733837492</v>
      </c>
      <c r="L231" s="56">
        <f t="shared" si="41"/>
        <v>5.265626605488317</v>
      </c>
      <c r="M231" s="38">
        <f t="shared" si="42"/>
        <v>0</v>
      </c>
    </row>
    <row r="232" spans="1:13" s="38" customFormat="1" ht="15">
      <c r="A232" s="39">
        <v>210</v>
      </c>
      <c r="B232" s="40" t="s">
        <v>234</v>
      </c>
      <c r="C232" s="33">
        <f t="shared" si="33"/>
        <v>1</v>
      </c>
      <c r="D232" s="34">
        <f t="shared" si="34"/>
        <v>197.49486232122334</v>
      </c>
      <c r="E232" s="35">
        <f t="shared" si="35"/>
        <v>10095.91326359142</v>
      </c>
      <c r="F232" s="35">
        <f t="shared" si="36"/>
        <v>1993891</v>
      </c>
      <c r="G232" s="35">
        <f t="shared" si="37"/>
        <v>30934625</v>
      </c>
      <c r="H232" s="36">
        <f t="shared" si="38"/>
        <v>2784116.25</v>
      </c>
      <c r="I232" s="37">
        <f t="shared" si="39"/>
        <v>78.27179467257955</v>
      </c>
      <c r="J232" s="36">
        <f t="shared" si="40"/>
      </c>
      <c r="K232" s="37">
        <f t="shared" si="43"/>
      </c>
      <c r="L232" s="56">
        <f t="shared" si="41"/>
        <v>6.445499177701362</v>
      </c>
      <c r="M232" s="38">
        <f t="shared" si="42"/>
        <v>0</v>
      </c>
    </row>
    <row r="233" spans="1:13" s="38" customFormat="1" ht="15">
      <c r="A233" s="39">
        <v>211</v>
      </c>
      <c r="B233" s="40" t="s">
        <v>235</v>
      </c>
      <c r="C233" s="33">
        <f t="shared" si="33"/>
        <v>1</v>
      </c>
      <c r="D233" s="34">
        <f t="shared" si="34"/>
        <v>3.0880913539967376</v>
      </c>
      <c r="E233" s="35">
        <f t="shared" si="35"/>
        <v>12016.16006339144</v>
      </c>
      <c r="F233" s="35">
        <f t="shared" si="36"/>
        <v>37107</v>
      </c>
      <c r="G233" s="35">
        <f t="shared" si="37"/>
        <v>48044139.22</v>
      </c>
      <c r="H233" s="36">
        <f t="shared" si="38"/>
        <v>4323972.5298</v>
      </c>
      <c r="I233" s="37">
        <f t="shared" si="39"/>
        <v>356.7583576770427</v>
      </c>
      <c r="J233" s="36">
        <f t="shared" si="40"/>
      </c>
      <c r="K233" s="37">
        <f t="shared" si="43"/>
      </c>
      <c r="L233" s="56">
        <f t="shared" si="41"/>
        <v>0.07723522702755169</v>
      </c>
      <c r="M233" s="38">
        <f t="shared" si="42"/>
        <v>0</v>
      </c>
    </row>
    <row r="234" spans="1:13" s="38" customFormat="1" ht="15">
      <c r="A234" s="39">
        <v>212</v>
      </c>
      <c r="B234" s="40" t="s">
        <v>236</v>
      </c>
      <c r="C234" s="33">
        <f t="shared" si="33"/>
        <v>1</v>
      </c>
      <c r="D234" s="34">
        <f t="shared" si="34"/>
        <v>82.86356073211317</v>
      </c>
      <c r="E234" s="35">
        <f t="shared" si="35"/>
        <v>9049.659384349708</v>
      </c>
      <c r="F234" s="35">
        <f t="shared" si="36"/>
        <v>749887</v>
      </c>
      <c r="G234" s="35">
        <f t="shared" si="37"/>
        <v>43021326</v>
      </c>
      <c r="H234" s="36">
        <f t="shared" si="38"/>
        <v>3871919.34</v>
      </c>
      <c r="I234" s="37">
        <f t="shared" si="39"/>
        <v>344.98893355027013</v>
      </c>
      <c r="J234" s="36">
        <f t="shared" si="40"/>
      </c>
      <c r="K234" s="37">
        <f t="shared" si="43"/>
      </c>
      <c r="L234" s="56">
        <f t="shared" si="41"/>
        <v>1.7430587797317079</v>
      </c>
      <c r="M234" s="38">
        <f t="shared" si="42"/>
        <v>0</v>
      </c>
    </row>
    <row r="235" spans="1:13" s="38" customFormat="1" ht="15">
      <c r="A235" s="39">
        <v>213</v>
      </c>
      <c r="B235" s="40" t="s">
        <v>237</v>
      </c>
      <c r="C235" s="33">
        <f t="shared" si="33"/>
        <v>1</v>
      </c>
      <c r="D235" s="34">
        <f t="shared" si="34"/>
        <v>21.06542056074766</v>
      </c>
      <c r="E235" s="35">
        <f t="shared" si="35"/>
        <v>11968.999112688554</v>
      </c>
      <c r="F235" s="35">
        <f t="shared" si="36"/>
        <v>252132</v>
      </c>
      <c r="G235" s="35">
        <f t="shared" si="37"/>
        <v>23082974.8</v>
      </c>
      <c r="H235" s="36">
        <f t="shared" si="38"/>
        <v>2077467.732</v>
      </c>
      <c r="I235" s="37">
        <f t="shared" si="39"/>
        <v>152.50529428688222</v>
      </c>
      <c r="J235" s="36">
        <f t="shared" si="40"/>
      </c>
      <c r="K235" s="37">
        <f t="shared" si="43"/>
      </c>
      <c r="L235" s="56">
        <f t="shared" si="41"/>
        <v>1.0922855575789998</v>
      </c>
      <c r="M235" s="38">
        <f t="shared" si="42"/>
        <v>0</v>
      </c>
    </row>
    <row r="236" spans="1:13" s="38" customFormat="1" ht="15">
      <c r="A236" s="39">
        <v>214</v>
      </c>
      <c r="B236" s="40" t="s">
        <v>238</v>
      </c>
      <c r="C236" s="33">
        <f t="shared" si="33"/>
        <v>1</v>
      </c>
      <c r="D236" s="34">
        <f t="shared" si="34"/>
        <v>4.057672931938991</v>
      </c>
      <c r="E236" s="35">
        <f t="shared" si="35"/>
        <v>10194.513134461266</v>
      </c>
      <c r="F236" s="35">
        <f t="shared" si="36"/>
        <v>41366</v>
      </c>
      <c r="G236" s="35">
        <f t="shared" si="37"/>
        <v>25802941.5</v>
      </c>
      <c r="H236" s="36">
        <f t="shared" si="38"/>
        <v>2322264.735</v>
      </c>
      <c r="I236" s="37">
        <f t="shared" si="39"/>
        <v>223.7378779070586</v>
      </c>
      <c r="J236" s="36">
        <f t="shared" si="40"/>
      </c>
      <c r="K236" s="37">
        <f t="shared" si="43"/>
      </c>
      <c r="L236" s="56">
        <f t="shared" si="41"/>
        <v>0.16031505555287173</v>
      </c>
      <c r="M236" s="38">
        <f t="shared" si="42"/>
        <v>0</v>
      </c>
    </row>
    <row r="237" spans="1:13" s="38" customFormat="1" ht="15">
      <c r="A237" s="39">
        <v>215</v>
      </c>
      <c r="B237" s="40" t="s">
        <v>239</v>
      </c>
      <c r="C237" s="33">
        <f t="shared" si="33"/>
        <v>1</v>
      </c>
      <c r="D237" s="34">
        <f t="shared" si="34"/>
        <v>0</v>
      </c>
      <c r="E237" s="35">
        <f t="shared" si="35"/>
        <v>11055.14665625</v>
      </c>
      <c r="F237" s="35">
        <f t="shared" si="36"/>
        <v>0</v>
      </c>
      <c r="G237" s="35">
        <f t="shared" si="37"/>
        <v>7221199</v>
      </c>
      <c r="H237" s="36">
        <f t="shared" si="38"/>
        <v>649907.91</v>
      </c>
      <c r="I237" s="37">
        <f t="shared" si="39"/>
        <v>58.787814418778076</v>
      </c>
      <c r="J237" s="36">
        <f t="shared" si="40"/>
      </c>
      <c r="K237" s="37">
        <f t="shared" si="43"/>
      </c>
      <c r="L237" s="56">
        <f t="shared" si="41"/>
        <v>0</v>
      </c>
      <c r="M237" s="38">
        <f t="shared" si="42"/>
        <v>0</v>
      </c>
    </row>
    <row r="238" spans="1:13" s="38" customFormat="1" ht="15">
      <c r="A238" s="39">
        <v>216</v>
      </c>
      <c r="B238" s="40" t="s">
        <v>240</v>
      </c>
      <c r="C238" s="33">
        <f t="shared" si="33"/>
        <v>0</v>
      </c>
      <c r="D238" s="34">
        <f t="shared" si="34"/>
        <v>0</v>
      </c>
      <c r="E238" s="35">
        <f t="shared" si="35"/>
        <v>0</v>
      </c>
      <c r="F238" s="35">
        <f t="shared" si="36"/>
        <v>0</v>
      </c>
      <c r="G238" s="35">
        <f t="shared" si="37"/>
        <v>0</v>
      </c>
      <c r="H238" s="36">
        <f t="shared" si="38"/>
        <v>0</v>
      </c>
      <c r="I238" s="37">
        <f t="shared" si="39"/>
      </c>
      <c r="J238" s="36">
        <f t="shared" si="40"/>
      </c>
      <c r="K238" s="37">
        <f t="shared" si="43"/>
      </c>
      <c r="L238" s="56">
        <f t="shared" si="41"/>
      </c>
      <c r="M238" s="38">
        <f t="shared" si="42"/>
        <v>0</v>
      </c>
    </row>
    <row r="239" spans="1:13" s="38" customFormat="1" ht="15">
      <c r="A239" s="39">
        <v>217</v>
      </c>
      <c r="B239" s="40" t="s">
        <v>241</v>
      </c>
      <c r="C239" s="33">
        <f t="shared" si="33"/>
        <v>1</v>
      </c>
      <c r="D239" s="34">
        <f t="shared" si="34"/>
        <v>0</v>
      </c>
      <c r="E239" s="35">
        <f t="shared" si="35"/>
        <v>11158.159821302994</v>
      </c>
      <c r="F239" s="35">
        <f t="shared" si="36"/>
        <v>0</v>
      </c>
      <c r="G239" s="35">
        <f t="shared" si="37"/>
        <v>29098090</v>
      </c>
      <c r="H239" s="36">
        <f t="shared" si="38"/>
        <v>2618828.1</v>
      </c>
      <c r="I239" s="37">
        <f t="shared" si="39"/>
        <v>234.7007160625332</v>
      </c>
      <c r="J239" s="36">
        <f t="shared" si="40"/>
      </c>
      <c r="K239" s="37">
        <f t="shared" si="43"/>
      </c>
      <c r="L239" s="56">
        <f t="shared" si="41"/>
        <v>0</v>
      </c>
      <c r="M239" s="38">
        <f t="shared" si="42"/>
        <v>0</v>
      </c>
    </row>
    <row r="240" spans="1:13" s="38" customFormat="1" ht="15">
      <c r="A240" s="39">
        <v>218</v>
      </c>
      <c r="B240" s="40" t="s">
        <v>242</v>
      </c>
      <c r="C240" s="33">
        <f t="shared" si="33"/>
        <v>1</v>
      </c>
      <c r="D240" s="34">
        <f t="shared" si="34"/>
        <v>201.66867266912365</v>
      </c>
      <c r="E240" s="35">
        <f t="shared" si="35"/>
        <v>9880.414115033103</v>
      </c>
      <c r="F240" s="35">
        <f t="shared" si="36"/>
        <v>1992570</v>
      </c>
      <c r="G240" s="35">
        <f t="shared" si="37"/>
        <v>29727650.55</v>
      </c>
      <c r="H240" s="36">
        <f t="shared" si="38"/>
        <v>2675488.5495</v>
      </c>
      <c r="I240" s="37">
        <f t="shared" si="39"/>
        <v>69.11841361597749</v>
      </c>
      <c r="J240" s="36">
        <f t="shared" si="40"/>
      </c>
      <c r="K240" s="37">
        <f t="shared" si="43"/>
      </c>
      <c r="L240" s="56">
        <f t="shared" si="41"/>
        <v>6.7027496728967035</v>
      </c>
      <c r="M240" s="38">
        <f t="shared" si="42"/>
        <v>0</v>
      </c>
    </row>
    <row r="241" spans="1:13" s="38" customFormat="1" ht="15">
      <c r="A241" s="39">
        <v>219</v>
      </c>
      <c r="B241" s="40" t="s">
        <v>243</v>
      </c>
      <c r="C241" s="33">
        <f t="shared" si="33"/>
        <v>1</v>
      </c>
      <c r="D241" s="34">
        <f t="shared" si="34"/>
        <v>3.0055658627087207</v>
      </c>
      <c r="E241" s="35">
        <f t="shared" si="35"/>
        <v>9969.836419753083</v>
      </c>
      <c r="F241" s="35">
        <f t="shared" si="36"/>
        <v>29965</v>
      </c>
      <c r="G241" s="35">
        <f t="shared" si="37"/>
        <v>24459609</v>
      </c>
      <c r="H241" s="36">
        <f t="shared" si="38"/>
        <v>2201364.81</v>
      </c>
      <c r="I241" s="37">
        <f t="shared" si="39"/>
        <v>217.79693453122653</v>
      </c>
      <c r="J241" s="36">
        <f t="shared" si="40"/>
      </c>
      <c r="K241" s="37">
        <f t="shared" si="43"/>
      </c>
      <c r="L241" s="56">
        <f t="shared" si="41"/>
        <v>0.12250809078755101</v>
      </c>
      <c r="M241" s="38">
        <f t="shared" si="42"/>
        <v>0</v>
      </c>
    </row>
    <row r="242" spans="1:13" s="38" customFormat="1" ht="15">
      <c r="A242" s="39">
        <v>220</v>
      </c>
      <c r="B242" s="40" t="s">
        <v>244</v>
      </c>
      <c r="C242" s="33">
        <f t="shared" si="33"/>
        <v>1</v>
      </c>
      <c r="D242" s="34">
        <f t="shared" si="34"/>
        <v>8.840682997796351</v>
      </c>
      <c r="E242" s="35">
        <f t="shared" si="35"/>
        <v>11896.818382269379</v>
      </c>
      <c r="F242" s="35">
        <f t="shared" si="36"/>
        <v>105176</v>
      </c>
      <c r="G242" s="35">
        <f t="shared" si="37"/>
        <v>42387107.15</v>
      </c>
      <c r="H242" s="36">
        <f t="shared" si="38"/>
        <v>3814839.6435</v>
      </c>
      <c r="I242" s="37">
        <f t="shared" si="39"/>
        <v>311.81980965841746</v>
      </c>
      <c r="J242" s="36">
        <f t="shared" si="40"/>
      </c>
      <c r="K242" s="37">
        <f t="shared" si="43"/>
      </c>
      <c r="L242" s="56">
        <f t="shared" si="41"/>
        <v>0.24813205493784213</v>
      </c>
      <c r="M242" s="38">
        <f t="shared" si="42"/>
        <v>0</v>
      </c>
    </row>
    <row r="243" spans="1:13" s="38" customFormat="1" ht="15">
      <c r="A243" s="39">
        <v>221</v>
      </c>
      <c r="B243" s="40" t="s">
        <v>245</v>
      </c>
      <c r="C243" s="33">
        <f t="shared" si="33"/>
        <v>1</v>
      </c>
      <c r="D243" s="34">
        <f t="shared" si="34"/>
        <v>21.758241758241756</v>
      </c>
      <c r="E243" s="35">
        <f t="shared" si="35"/>
        <v>19523.866161616163</v>
      </c>
      <c r="F243" s="35">
        <f t="shared" si="36"/>
        <v>424805</v>
      </c>
      <c r="G243" s="35">
        <f t="shared" si="37"/>
        <v>7727118</v>
      </c>
      <c r="H243" s="36">
        <f t="shared" si="38"/>
        <v>695440.62</v>
      </c>
      <c r="I243" s="37">
        <f t="shared" si="39"/>
        <v>13.861784226531345</v>
      </c>
      <c r="J243" s="36">
        <f t="shared" si="40"/>
      </c>
      <c r="K243" s="37">
        <f t="shared" si="43"/>
      </c>
      <c r="L243" s="56">
        <f t="shared" si="41"/>
        <v>5.497586551674247</v>
      </c>
      <c r="M243" s="38">
        <f t="shared" si="42"/>
        <v>0</v>
      </c>
    </row>
    <row r="244" spans="1:13" s="38" customFormat="1" ht="15">
      <c r="A244" s="39">
        <v>222</v>
      </c>
      <c r="B244" s="40" t="s">
        <v>246</v>
      </c>
      <c r="C244" s="33">
        <f t="shared" si="33"/>
        <v>0</v>
      </c>
      <c r="D244" s="34">
        <f t="shared" si="34"/>
        <v>0</v>
      </c>
      <c r="E244" s="35">
        <f t="shared" si="35"/>
        <v>0</v>
      </c>
      <c r="F244" s="35">
        <f t="shared" si="36"/>
        <v>0</v>
      </c>
      <c r="G244" s="35">
        <f t="shared" si="37"/>
        <v>0</v>
      </c>
      <c r="H244" s="36">
        <f t="shared" si="38"/>
        <v>0</v>
      </c>
      <c r="I244" s="37">
        <f t="shared" si="39"/>
      </c>
      <c r="J244" s="36">
        <f t="shared" si="40"/>
      </c>
      <c r="K244" s="37">
        <f t="shared" si="43"/>
      </c>
      <c r="L244" s="56">
        <f t="shared" si="41"/>
      </c>
      <c r="M244" s="38">
        <f t="shared" si="42"/>
        <v>0</v>
      </c>
    </row>
    <row r="245" spans="1:13" s="38" customFormat="1" ht="15">
      <c r="A245" s="39">
        <v>223</v>
      </c>
      <c r="B245" s="40" t="s">
        <v>247</v>
      </c>
      <c r="C245" s="33">
        <f t="shared" si="33"/>
        <v>1</v>
      </c>
      <c r="D245" s="34">
        <f t="shared" si="34"/>
        <v>1.2448132780082988</v>
      </c>
      <c r="E245" s="35">
        <f t="shared" si="35"/>
        <v>8476.773333333333</v>
      </c>
      <c r="F245" s="35">
        <f t="shared" si="36"/>
        <v>10552</v>
      </c>
      <c r="G245" s="35">
        <f t="shared" si="37"/>
        <v>7283594</v>
      </c>
      <c r="H245" s="36">
        <f t="shared" si="38"/>
        <v>655523.46</v>
      </c>
      <c r="I245" s="37">
        <f t="shared" si="39"/>
        <v>76.08690649586792</v>
      </c>
      <c r="J245" s="36">
        <f t="shared" si="40"/>
        <v>1019703.1600000001</v>
      </c>
      <c r="K245" s="37">
        <f t="shared" si="43"/>
        <v>119.0489730369103</v>
      </c>
      <c r="L245" s="56">
        <f t="shared" si="41"/>
        <v>0.14487353358795121</v>
      </c>
      <c r="M245" s="38">
        <f t="shared" si="42"/>
        <v>0</v>
      </c>
    </row>
    <row r="246" spans="1:13" s="38" customFormat="1" ht="15">
      <c r="A246" s="39">
        <v>224</v>
      </c>
      <c r="B246" s="40" t="s">
        <v>248</v>
      </c>
      <c r="C246" s="33">
        <f t="shared" si="33"/>
        <v>1</v>
      </c>
      <c r="D246" s="34">
        <f t="shared" si="34"/>
        <v>0</v>
      </c>
      <c r="E246" s="35">
        <f t="shared" si="35"/>
        <v>25474.777708333335</v>
      </c>
      <c r="F246" s="35">
        <f t="shared" si="36"/>
        <v>0</v>
      </c>
      <c r="G246" s="35">
        <f t="shared" si="37"/>
        <v>4682850</v>
      </c>
      <c r="H246" s="36">
        <f t="shared" si="38"/>
        <v>421456.5</v>
      </c>
      <c r="I246" s="37">
        <f t="shared" si="39"/>
        <v>16.54406977856112</v>
      </c>
      <c r="J246" s="36">
        <f t="shared" si="40"/>
      </c>
      <c r="K246" s="37">
        <f t="shared" si="43"/>
      </c>
      <c r="L246" s="56">
        <f t="shared" si="41"/>
        <v>0</v>
      </c>
      <c r="M246" s="38">
        <f t="shared" si="42"/>
        <v>0</v>
      </c>
    </row>
    <row r="247" spans="1:13" s="38" customFormat="1" ht="15">
      <c r="A247" s="39">
        <v>225</v>
      </c>
      <c r="B247" s="40" t="s">
        <v>249</v>
      </c>
      <c r="C247" s="33">
        <f t="shared" si="33"/>
        <v>0</v>
      </c>
      <c r="D247" s="34">
        <f t="shared" si="34"/>
        <v>0</v>
      </c>
      <c r="E247" s="35">
        <f t="shared" si="35"/>
        <v>0</v>
      </c>
      <c r="F247" s="35">
        <f t="shared" si="36"/>
        <v>0</v>
      </c>
      <c r="G247" s="35">
        <f t="shared" si="37"/>
        <v>0</v>
      </c>
      <c r="H247" s="36">
        <f t="shared" si="38"/>
        <v>0</v>
      </c>
      <c r="I247" s="37">
        <f t="shared" si="39"/>
      </c>
      <c r="J247" s="36">
        <f t="shared" si="40"/>
      </c>
      <c r="K247" s="37">
        <f t="shared" si="43"/>
      </c>
      <c r="L247" s="56">
        <f t="shared" si="41"/>
      </c>
      <c r="M247" s="38">
        <f t="shared" si="42"/>
        <v>0</v>
      </c>
    </row>
    <row r="248" spans="1:13" s="38" customFormat="1" ht="15">
      <c r="A248" s="39">
        <v>226</v>
      </c>
      <c r="B248" s="40" t="s">
        <v>250</v>
      </c>
      <c r="C248" s="33">
        <f t="shared" si="33"/>
        <v>1</v>
      </c>
      <c r="D248" s="34">
        <f t="shared" si="34"/>
        <v>36.01067193986047</v>
      </c>
      <c r="E248" s="35">
        <f t="shared" si="35"/>
        <v>10197.143797073584</v>
      </c>
      <c r="F248" s="35">
        <f t="shared" si="36"/>
        <v>367206</v>
      </c>
      <c r="G248" s="35">
        <f t="shared" si="37"/>
        <v>20648427</v>
      </c>
      <c r="H248" s="36">
        <f t="shared" si="38"/>
        <v>1858358.43</v>
      </c>
      <c r="I248" s="37">
        <f t="shared" si="39"/>
        <v>146.23236267668761</v>
      </c>
      <c r="J248" s="36">
        <f t="shared" si="40"/>
      </c>
      <c r="K248" s="37">
        <f t="shared" si="43"/>
      </c>
      <c r="L248" s="56">
        <f t="shared" si="41"/>
        <v>1.7783727544960204</v>
      </c>
      <c r="M248" s="38">
        <f t="shared" si="42"/>
        <v>0</v>
      </c>
    </row>
    <row r="249" spans="1:13" s="38" customFormat="1" ht="15">
      <c r="A249" s="39">
        <v>227</v>
      </c>
      <c r="B249" s="40" t="s">
        <v>251</v>
      </c>
      <c r="C249" s="33">
        <f t="shared" si="33"/>
        <v>1</v>
      </c>
      <c r="D249" s="34">
        <f t="shared" si="34"/>
        <v>5.037783375314862</v>
      </c>
      <c r="E249" s="35">
        <f t="shared" si="35"/>
        <v>10870.257</v>
      </c>
      <c r="F249" s="35">
        <f t="shared" si="36"/>
        <v>54762</v>
      </c>
      <c r="G249" s="35">
        <f t="shared" si="37"/>
        <v>17477818.25</v>
      </c>
      <c r="H249" s="36">
        <f t="shared" si="38"/>
        <v>1573003.6424999998</v>
      </c>
      <c r="I249" s="37">
        <f t="shared" si="39"/>
        <v>139.6693419943981</v>
      </c>
      <c r="J249" s="36">
        <f t="shared" si="40"/>
      </c>
      <c r="K249" s="37">
        <f t="shared" si="43"/>
      </c>
      <c r="L249" s="56">
        <f t="shared" si="41"/>
        <v>0.31332285996279885</v>
      </c>
      <c r="M249" s="38">
        <f t="shared" si="42"/>
        <v>0</v>
      </c>
    </row>
    <row r="250" spans="1:13" s="38" customFormat="1" ht="15">
      <c r="A250" s="39">
        <v>228</v>
      </c>
      <c r="B250" s="40" t="s">
        <v>252</v>
      </c>
      <c r="C250" s="33">
        <f t="shared" si="33"/>
        <v>0</v>
      </c>
      <c r="D250" s="34">
        <f t="shared" si="34"/>
        <v>0</v>
      </c>
      <c r="E250" s="35">
        <f t="shared" si="35"/>
        <v>0</v>
      </c>
      <c r="F250" s="35">
        <f t="shared" si="36"/>
        <v>0</v>
      </c>
      <c r="G250" s="35">
        <f t="shared" si="37"/>
        <v>0</v>
      </c>
      <c r="H250" s="36">
        <f t="shared" si="38"/>
        <v>0</v>
      </c>
      <c r="I250" s="37">
        <f t="shared" si="39"/>
      </c>
      <c r="J250" s="36">
        <f t="shared" si="40"/>
      </c>
      <c r="K250" s="37">
        <f t="shared" si="43"/>
      </c>
      <c r="L250" s="56">
        <f t="shared" si="41"/>
      </c>
      <c r="M250" s="38">
        <f t="shared" si="42"/>
        <v>0</v>
      </c>
    </row>
    <row r="251" spans="1:13" s="38" customFormat="1" ht="15">
      <c r="A251" s="39">
        <v>229</v>
      </c>
      <c r="B251" s="40" t="s">
        <v>253</v>
      </c>
      <c r="C251" s="33">
        <f t="shared" si="33"/>
        <v>1</v>
      </c>
      <c r="D251" s="34">
        <f t="shared" si="34"/>
        <v>26.358147581354622</v>
      </c>
      <c r="E251" s="35">
        <f t="shared" si="35"/>
        <v>10295.260665129557</v>
      </c>
      <c r="F251" s="35">
        <f t="shared" si="36"/>
        <v>271364</v>
      </c>
      <c r="G251" s="35">
        <f t="shared" si="37"/>
        <v>65477253.5</v>
      </c>
      <c r="H251" s="36">
        <f t="shared" si="38"/>
        <v>5892952.8149999995</v>
      </c>
      <c r="I251" s="37">
        <f t="shared" si="39"/>
        <v>546.0365694324317</v>
      </c>
      <c r="J251" s="36">
        <f t="shared" si="40"/>
      </c>
      <c r="K251" s="37">
        <f t="shared" si="43"/>
      </c>
      <c r="L251" s="56">
        <f t="shared" si="41"/>
        <v>0.41444010781545687</v>
      </c>
      <c r="M251" s="38">
        <f t="shared" si="42"/>
        <v>0</v>
      </c>
    </row>
    <row r="252" spans="1:13" s="38" customFormat="1" ht="15">
      <c r="A252" s="39">
        <v>231</v>
      </c>
      <c r="B252" s="40" t="s">
        <v>255</v>
      </c>
      <c r="C252" s="33">
        <f t="shared" si="33"/>
        <v>1</v>
      </c>
      <c r="D252" s="34">
        <f t="shared" si="34"/>
        <v>17.328385899814464</v>
      </c>
      <c r="E252" s="35">
        <f t="shared" si="35"/>
        <v>8666.47366167024</v>
      </c>
      <c r="F252" s="35">
        <f t="shared" si="36"/>
        <v>150176</v>
      </c>
      <c r="G252" s="35">
        <f t="shared" si="37"/>
        <v>30585173.27</v>
      </c>
      <c r="H252" s="36">
        <f t="shared" si="38"/>
        <v>2752665.5943</v>
      </c>
      <c r="I252" s="37">
        <f t="shared" si="39"/>
        <v>300.2939483691268</v>
      </c>
      <c r="J252" s="36">
        <f t="shared" si="40"/>
      </c>
      <c r="K252" s="37">
        <f t="shared" si="43"/>
      </c>
      <c r="L252" s="56">
        <f t="shared" si="41"/>
        <v>0.491009152291783</v>
      </c>
      <c r="M252" s="38">
        <f t="shared" si="42"/>
        <v>0</v>
      </c>
    </row>
    <row r="253" spans="1:13" s="38" customFormat="1" ht="15">
      <c r="A253" s="39">
        <v>232</v>
      </c>
      <c r="B253" s="40" t="s">
        <v>256</v>
      </c>
      <c r="C253" s="33">
        <f t="shared" si="33"/>
        <v>0</v>
      </c>
      <c r="D253" s="34">
        <f t="shared" si="34"/>
        <v>0</v>
      </c>
      <c r="E253" s="35">
        <f t="shared" si="35"/>
        <v>0</v>
      </c>
      <c r="F253" s="35">
        <f t="shared" si="36"/>
        <v>0</v>
      </c>
      <c r="G253" s="35">
        <f t="shared" si="37"/>
        <v>0</v>
      </c>
      <c r="H253" s="36">
        <f t="shared" si="38"/>
        <v>0</v>
      </c>
      <c r="I253" s="37">
        <f t="shared" si="39"/>
      </c>
      <c r="J253" s="36">
        <f t="shared" si="40"/>
      </c>
      <c r="K253" s="37">
        <f t="shared" si="43"/>
      </c>
      <c r="L253" s="56">
        <f t="shared" si="41"/>
      </c>
      <c r="M253" s="38">
        <f t="shared" si="42"/>
        <v>0</v>
      </c>
    </row>
    <row r="254" spans="1:13" s="38" customFormat="1" ht="15">
      <c r="A254" s="39">
        <v>233</v>
      </c>
      <c r="B254" s="40" t="s">
        <v>257</v>
      </c>
      <c r="C254" s="33">
        <f t="shared" si="33"/>
        <v>0</v>
      </c>
      <c r="D254" s="34">
        <f t="shared" si="34"/>
        <v>0</v>
      </c>
      <c r="E254" s="35">
        <f t="shared" si="35"/>
        <v>12697.210000000001</v>
      </c>
      <c r="F254" s="35">
        <f t="shared" si="36"/>
        <v>0</v>
      </c>
      <c r="G254" s="35">
        <f t="shared" si="37"/>
        <v>0</v>
      </c>
      <c r="H254" s="36">
        <f t="shared" si="38"/>
        <v>0</v>
      </c>
      <c r="I254" s="37">
        <f t="shared" si="39"/>
      </c>
      <c r="J254" s="36">
        <f t="shared" si="40"/>
      </c>
      <c r="K254" s="37">
        <f t="shared" si="43"/>
      </c>
      <c r="L254" s="56">
        <f t="shared" si="41"/>
      </c>
      <c r="M254" s="38">
        <f t="shared" si="42"/>
        <v>0</v>
      </c>
    </row>
    <row r="255" spans="1:13" s="38" customFormat="1" ht="15">
      <c r="A255" s="39">
        <v>235</v>
      </c>
      <c r="B255" s="40" t="s">
        <v>259</v>
      </c>
      <c r="C255" s="33">
        <f t="shared" si="33"/>
        <v>0</v>
      </c>
      <c r="D255" s="34">
        <f t="shared" si="34"/>
        <v>0</v>
      </c>
      <c r="E255" s="35">
        <f t="shared" si="35"/>
        <v>0</v>
      </c>
      <c r="F255" s="35">
        <f t="shared" si="36"/>
        <v>0</v>
      </c>
      <c r="G255" s="35">
        <f t="shared" si="37"/>
        <v>0</v>
      </c>
      <c r="H255" s="36">
        <f t="shared" si="38"/>
        <v>0</v>
      </c>
      <c r="I255" s="37">
        <f t="shared" si="39"/>
      </c>
      <c r="J255" s="36">
        <f t="shared" si="40"/>
      </c>
      <c r="K255" s="37">
        <f t="shared" si="43"/>
      </c>
      <c r="L255" s="56">
        <f t="shared" si="41"/>
      </c>
      <c r="M255" s="38">
        <f t="shared" si="42"/>
        <v>0</v>
      </c>
    </row>
    <row r="256" spans="1:13" s="38" customFormat="1" ht="15">
      <c r="A256" s="39">
        <v>236</v>
      </c>
      <c r="B256" s="40" t="s">
        <v>260</v>
      </c>
      <c r="C256" s="33">
        <f t="shared" si="33"/>
        <v>1</v>
      </c>
      <c r="D256" s="34">
        <f t="shared" si="34"/>
        <v>94.85507246376811</v>
      </c>
      <c r="E256" s="35">
        <f t="shared" si="35"/>
        <v>10802.964705882354</v>
      </c>
      <c r="F256" s="35">
        <f t="shared" si="36"/>
        <v>1024716</v>
      </c>
      <c r="G256" s="35">
        <f t="shared" si="37"/>
        <v>72097320</v>
      </c>
      <c r="H256" s="36">
        <f t="shared" si="38"/>
        <v>6488758.8</v>
      </c>
      <c r="I256" s="37">
        <f t="shared" si="39"/>
        <v>505.7910442884959</v>
      </c>
      <c r="J256" s="36">
        <f t="shared" si="40"/>
      </c>
      <c r="K256" s="37">
        <f t="shared" si="43"/>
      </c>
      <c r="L256" s="56">
        <f t="shared" si="41"/>
        <v>1.4212955488498047</v>
      </c>
      <c r="M256" s="38">
        <f t="shared" si="42"/>
        <v>0</v>
      </c>
    </row>
    <row r="257" spans="1:13" s="38" customFormat="1" ht="15">
      <c r="A257" s="39">
        <v>237</v>
      </c>
      <c r="B257" s="40" t="s">
        <v>261</v>
      </c>
      <c r="C257" s="33">
        <f t="shared" si="33"/>
        <v>0</v>
      </c>
      <c r="D257" s="34">
        <f t="shared" si="34"/>
        <v>0</v>
      </c>
      <c r="E257" s="35">
        <f t="shared" si="35"/>
        <v>12697.21</v>
      </c>
      <c r="F257" s="35">
        <f t="shared" si="36"/>
        <v>0</v>
      </c>
      <c r="G257" s="35">
        <f t="shared" si="37"/>
        <v>0</v>
      </c>
      <c r="H257" s="36">
        <f t="shared" si="38"/>
        <v>0</v>
      </c>
      <c r="I257" s="37">
        <f t="shared" si="39"/>
      </c>
      <c r="J257" s="36">
        <f t="shared" si="40"/>
      </c>
      <c r="K257" s="37">
        <f t="shared" si="43"/>
      </c>
      <c r="L257" s="56">
        <f t="shared" si="41"/>
      </c>
      <c r="M257" s="38">
        <f t="shared" si="42"/>
        <v>0</v>
      </c>
    </row>
    <row r="258" spans="1:13" s="38" customFormat="1" ht="15">
      <c r="A258" s="39">
        <v>238</v>
      </c>
      <c r="B258" s="40" t="s">
        <v>262</v>
      </c>
      <c r="C258" s="33">
        <f t="shared" si="33"/>
        <v>1</v>
      </c>
      <c r="D258" s="34">
        <f t="shared" si="34"/>
        <v>7.907534829163337</v>
      </c>
      <c r="E258" s="35">
        <f t="shared" si="35"/>
        <v>11319.836324953738</v>
      </c>
      <c r="F258" s="35">
        <f t="shared" si="36"/>
        <v>89512</v>
      </c>
      <c r="G258" s="35">
        <f t="shared" si="37"/>
        <v>8854011.8</v>
      </c>
      <c r="H258" s="36">
        <f t="shared" si="38"/>
        <v>796861.062</v>
      </c>
      <c r="I258" s="37">
        <f t="shared" si="39"/>
        <v>62.48756975758577</v>
      </c>
      <c r="J258" s="36">
        <f t="shared" si="40"/>
      </c>
      <c r="K258" s="37">
        <f t="shared" si="43"/>
      </c>
      <c r="L258" s="56">
        <f t="shared" si="41"/>
        <v>1.0109767416393098</v>
      </c>
      <c r="M258" s="38">
        <f t="shared" si="42"/>
        <v>0</v>
      </c>
    </row>
    <row r="259" spans="1:13" s="38" customFormat="1" ht="15">
      <c r="A259" s="39">
        <v>239</v>
      </c>
      <c r="B259" s="40" t="s">
        <v>263</v>
      </c>
      <c r="C259" s="33">
        <f t="shared" si="33"/>
        <v>1</v>
      </c>
      <c r="D259" s="34">
        <f t="shared" si="34"/>
        <v>527.2801484230054</v>
      </c>
      <c r="E259" s="35">
        <f t="shared" si="35"/>
        <v>9930.69626395125</v>
      </c>
      <c r="F259" s="35">
        <f t="shared" si="36"/>
        <v>5236259</v>
      </c>
      <c r="G259" s="35">
        <f t="shared" si="37"/>
        <v>95517302.65</v>
      </c>
      <c r="H259" s="36">
        <f t="shared" si="38"/>
        <v>8596557.2385</v>
      </c>
      <c r="I259" s="37">
        <f t="shared" si="39"/>
        <v>338.37488824403914</v>
      </c>
      <c r="J259" s="36">
        <f t="shared" si="40"/>
      </c>
      <c r="K259" s="37">
        <f t="shared" si="43"/>
      </c>
      <c r="L259" s="56">
        <f t="shared" si="41"/>
        <v>5.482000490724703</v>
      </c>
      <c r="M259" s="38">
        <f t="shared" si="42"/>
        <v>0</v>
      </c>
    </row>
    <row r="260" spans="1:13" s="38" customFormat="1" ht="15">
      <c r="A260" s="39">
        <v>240</v>
      </c>
      <c r="B260" s="40" t="s">
        <v>264</v>
      </c>
      <c r="C260" s="33">
        <f t="shared" si="33"/>
        <v>1</v>
      </c>
      <c r="D260" s="34">
        <f t="shared" si="34"/>
        <v>2.003710575139146</v>
      </c>
      <c r="E260" s="35">
        <f t="shared" si="35"/>
        <v>11102.401851851855</v>
      </c>
      <c r="F260" s="35">
        <f t="shared" si="36"/>
        <v>22246</v>
      </c>
      <c r="G260" s="35">
        <f t="shared" si="37"/>
        <v>2884301.02</v>
      </c>
      <c r="H260" s="36">
        <f t="shared" si="38"/>
        <v>259587.0918</v>
      </c>
      <c r="I260" s="37">
        <f t="shared" si="39"/>
        <v>21.377454623515725</v>
      </c>
      <c r="J260" s="36">
        <f t="shared" si="40"/>
      </c>
      <c r="K260" s="37">
        <f t="shared" si="43"/>
      </c>
      <c r="L260" s="56">
        <f t="shared" si="41"/>
        <v>0.7712787204159433</v>
      </c>
      <c r="M260" s="38">
        <f t="shared" si="42"/>
        <v>0</v>
      </c>
    </row>
    <row r="261" spans="1:13" s="38" customFormat="1" ht="15">
      <c r="A261" s="39">
        <v>241</v>
      </c>
      <c r="B261" s="40" t="s">
        <v>265</v>
      </c>
      <c r="C261" s="33">
        <f t="shared" si="33"/>
        <v>0</v>
      </c>
      <c r="D261" s="34">
        <f t="shared" si="34"/>
        <v>0</v>
      </c>
      <c r="E261" s="35">
        <f t="shared" si="35"/>
        <v>0</v>
      </c>
      <c r="F261" s="35">
        <f t="shared" si="36"/>
        <v>0</v>
      </c>
      <c r="G261" s="35">
        <f t="shared" si="37"/>
        <v>0</v>
      </c>
      <c r="H261" s="36">
        <f t="shared" si="38"/>
        <v>0</v>
      </c>
      <c r="I261" s="37">
        <f t="shared" si="39"/>
      </c>
      <c r="J261" s="36">
        <f t="shared" si="40"/>
      </c>
      <c r="K261" s="37">
        <f t="shared" si="43"/>
      </c>
      <c r="L261" s="56">
        <f t="shared" si="41"/>
      </c>
      <c r="M261" s="38">
        <f t="shared" si="42"/>
        <v>0</v>
      </c>
    </row>
    <row r="262" spans="1:13" s="38" customFormat="1" ht="15">
      <c r="A262" s="39">
        <v>243</v>
      </c>
      <c r="B262" s="40" t="s">
        <v>267</v>
      </c>
      <c r="C262" s="33">
        <f t="shared" si="33"/>
        <v>1</v>
      </c>
      <c r="D262" s="34">
        <f t="shared" si="34"/>
        <v>35.75230411529779</v>
      </c>
      <c r="E262" s="35">
        <f t="shared" si="35"/>
        <v>12361.580908876167</v>
      </c>
      <c r="F262" s="35">
        <f t="shared" si="36"/>
        <v>441955</v>
      </c>
      <c r="G262" s="35">
        <f t="shared" si="37"/>
        <v>121639877.6</v>
      </c>
      <c r="H262" s="36">
        <f t="shared" si="38"/>
        <v>10947588.984</v>
      </c>
      <c r="I262" s="37">
        <f t="shared" si="39"/>
        <v>849.8616852846455</v>
      </c>
      <c r="J262" s="36">
        <f t="shared" si="40"/>
      </c>
      <c r="K262" s="37">
        <f t="shared" si="43"/>
      </c>
      <c r="L262" s="56">
        <f t="shared" si="41"/>
        <v>0.36333068457477635</v>
      </c>
      <c r="M262" s="38">
        <f t="shared" si="42"/>
        <v>0</v>
      </c>
    </row>
    <row r="263" spans="1:13" s="38" customFormat="1" ht="15">
      <c r="A263" s="39">
        <v>244</v>
      </c>
      <c r="B263" s="40" t="s">
        <v>268</v>
      </c>
      <c r="C263" s="33">
        <f t="shared" si="33"/>
        <v>1</v>
      </c>
      <c r="D263" s="34">
        <f t="shared" si="34"/>
        <v>193.14804078251402</v>
      </c>
      <c r="E263" s="35">
        <f t="shared" si="35"/>
        <v>13387.793060306822</v>
      </c>
      <c r="F263" s="35">
        <f t="shared" si="36"/>
        <v>2585826</v>
      </c>
      <c r="G263" s="35">
        <f t="shared" si="37"/>
        <v>45458064.05</v>
      </c>
      <c r="H263" s="36">
        <f t="shared" si="38"/>
        <v>4091225.7644999996</v>
      </c>
      <c r="I263" s="37">
        <f t="shared" si="39"/>
        <v>112.44570017767356</v>
      </c>
      <c r="J263" s="36">
        <f t="shared" si="40"/>
        <v>6364128.967</v>
      </c>
      <c r="K263" s="37">
        <f t="shared" si="43"/>
        <v>282.22000071111114</v>
      </c>
      <c r="L263" s="56">
        <f t="shared" si="41"/>
        <v>5.688376867866198</v>
      </c>
      <c r="M263" s="38">
        <f t="shared" si="42"/>
        <v>0</v>
      </c>
    </row>
    <row r="264" spans="1:13" s="38" customFormat="1" ht="15">
      <c r="A264" s="39">
        <v>245</v>
      </c>
      <c r="B264" s="40" t="s">
        <v>269</v>
      </c>
      <c r="C264" s="33">
        <f t="shared" si="33"/>
        <v>0</v>
      </c>
      <c r="D264" s="34">
        <f t="shared" si="34"/>
        <v>0</v>
      </c>
      <c r="E264" s="35">
        <f t="shared" si="35"/>
        <v>12697.210000000001</v>
      </c>
      <c r="F264" s="35">
        <f t="shared" si="36"/>
        <v>0</v>
      </c>
      <c r="G264" s="35">
        <f t="shared" si="37"/>
        <v>0</v>
      </c>
      <c r="H264" s="36">
        <f t="shared" si="38"/>
        <v>0</v>
      </c>
      <c r="I264" s="37">
        <f t="shared" si="39"/>
      </c>
      <c r="J264" s="36">
        <f t="shared" si="40"/>
      </c>
      <c r="K264" s="37">
        <f t="shared" si="43"/>
      </c>
      <c r="L264" s="56">
        <f t="shared" si="41"/>
      </c>
      <c r="M264" s="38">
        <f t="shared" si="42"/>
        <v>0</v>
      </c>
    </row>
    <row r="265" spans="1:13" s="38" customFormat="1" ht="15">
      <c r="A265" s="39">
        <v>246</v>
      </c>
      <c r="B265" s="40" t="s">
        <v>270</v>
      </c>
      <c r="C265" s="33">
        <f t="shared" si="33"/>
        <v>1</v>
      </c>
      <c r="D265" s="34">
        <f t="shared" si="34"/>
        <v>4.084411164057182</v>
      </c>
      <c r="E265" s="35">
        <f t="shared" si="35"/>
        <v>9628.070833333331</v>
      </c>
      <c r="F265" s="35">
        <f t="shared" si="36"/>
        <v>39325</v>
      </c>
      <c r="G265" s="35">
        <f t="shared" si="37"/>
        <v>44449182</v>
      </c>
      <c r="H265" s="36">
        <f t="shared" si="38"/>
        <v>4000426.38</v>
      </c>
      <c r="I265" s="37">
        <f t="shared" si="39"/>
        <v>411.4117405831993</v>
      </c>
      <c r="J265" s="36">
        <f t="shared" si="40"/>
      </c>
      <c r="K265" s="37">
        <f t="shared" si="43"/>
      </c>
      <c r="L265" s="56">
        <f t="shared" si="41"/>
        <v>0.08847181934641676</v>
      </c>
      <c r="M265" s="38">
        <f t="shared" si="42"/>
        <v>0</v>
      </c>
    </row>
    <row r="266" spans="1:13" s="38" customFormat="1" ht="15">
      <c r="A266" s="39">
        <v>247</v>
      </c>
      <c r="B266" s="40" t="s">
        <v>271</v>
      </c>
      <c r="C266" s="33">
        <f aca="true" t="shared" si="44" ref="C266:C329">VLOOKUP(A266,distinfo,3)</f>
        <v>0</v>
      </c>
      <c r="D266" s="34">
        <f aca="true" t="shared" si="45" ref="D266:D329">VLOOKUP(A266,distdata,2)</f>
        <v>0</v>
      </c>
      <c r="E266" s="35">
        <f aca="true" t="shared" si="46" ref="E266:E329">IF(D266=0,(VLOOKUP(A266,distinfo,6)+VLOOKUP(A266,distinfo,7)),(VLOOKUP(A266,distdata,3)/VLOOKUP(A266,distdata,2)))</f>
        <v>0</v>
      </c>
      <c r="F266" s="35">
        <f aca="true" t="shared" si="47" ref="F266:F329">VLOOKUP(A266,distdata,3)</f>
        <v>0</v>
      </c>
      <c r="G266" s="35">
        <f aca="true" t="shared" si="48" ref="G266:G329">IF($A266=352,0,VLOOKUP($A266,distinfo,9))</f>
        <v>0</v>
      </c>
      <c r="H266" s="36">
        <f aca="true" t="shared" si="49" ref="H266:H329">G266*0.09</f>
        <v>0</v>
      </c>
      <c r="I266" s="37">
        <f aca="true" t="shared" si="50" ref="I266:I329">IF(AND(C266=1,G266&gt;0,H266&gt;0),(H266-F266)/E266,"")</f>
      </c>
      <c r="J266" s="36">
        <f aca="true" t="shared" si="51" ref="J266:J329">IF(VLOOKUP(A266,distinfo,4)=14,G266*0.14,"")</f>
      </c>
      <c r="K266" s="37">
        <f t="shared" si="43"/>
      </c>
      <c r="L266" s="56">
        <f aca="true" t="shared" si="52" ref="L266:L329">IF(G266=0,"",F266/G266*100)</f>
      </c>
      <c r="M266" s="38">
        <f aca="true" t="shared" si="53" ref="M266:M329">IF(IF(AND(C266=1,E266&gt;0,G266&gt;0),1,0)=1,IF(OR(AND(C266=1,I266&lt;10),AND(C266=1,F266/G266&gt;0.085)),1,0),0)</f>
        <v>0</v>
      </c>
    </row>
    <row r="267" spans="1:13" s="38" customFormat="1" ht="15">
      <c r="A267" s="39">
        <v>248</v>
      </c>
      <c r="B267" s="40" t="s">
        <v>272</v>
      </c>
      <c r="C267" s="33">
        <f t="shared" si="44"/>
        <v>1</v>
      </c>
      <c r="D267" s="34">
        <f t="shared" si="45"/>
        <v>139.27871339066323</v>
      </c>
      <c r="E267" s="35">
        <f t="shared" si="46"/>
        <v>11594.327379163266</v>
      </c>
      <c r="F267" s="35">
        <f t="shared" si="47"/>
        <v>1614843</v>
      </c>
      <c r="G267" s="35">
        <f t="shared" si="48"/>
        <v>78822891.6</v>
      </c>
      <c r="H267" s="36">
        <f t="shared" si="49"/>
        <v>7094060.243999999</v>
      </c>
      <c r="I267" s="37">
        <f t="shared" si="50"/>
        <v>472.57741348989066</v>
      </c>
      <c r="J267" s="36">
        <f t="shared" si="51"/>
      </c>
      <c r="K267" s="37">
        <f t="shared" si="43"/>
      </c>
      <c r="L267" s="56">
        <f t="shared" si="52"/>
        <v>2.0486979952407633</v>
      </c>
      <c r="M267" s="38">
        <f t="shared" si="53"/>
        <v>0</v>
      </c>
    </row>
    <row r="268" spans="1:13" s="38" customFormat="1" ht="15">
      <c r="A268" s="39">
        <v>249</v>
      </c>
      <c r="B268" s="40" t="s">
        <v>273</v>
      </c>
      <c r="C268" s="33">
        <f t="shared" si="44"/>
        <v>1</v>
      </c>
      <c r="D268" s="34">
        <f t="shared" si="45"/>
        <v>0</v>
      </c>
      <c r="E268" s="35">
        <f t="shared" si="46"/>
        <v>17946.286125</v>
      </c>
      <c r="F268" s="35">
        <f t="shared" si="47"/>
        <v>0</v>
      </c>
      <c r="G268" s="35">
        <f t="shared" si="48"/>
        <v>2979025</v>
      </c>
      <c r="H268" s="36">
        <f t="shared" si="49"/>
        <v>268112.25</v>
      </c>
      <c r="I268" s="37">
        <f t="shared" si="50"/>
        <v>14.939706640835697</v>
      </c>
      <c r="J268" s="36">
        <f t="shared" si="51"/>
      </c>
      <c r="K268" s="37">
        <f aca="true" t="shared" si="54" ref="K268:K331">IF(J268="","",(J268-F268)/E268)</f>
      </c>
      <c r="L268" s="56">
        <f t="shared" si="52"/>
        <v>0</v>
      </c>
      <c r="M268" s="38">
        <f t="shared" si="53"/>
        <v>0</v>
      </c>
    </row>
    <row r="269" spans="1:13" s="38" customFormat="1" ht="15">
      <c r="A269" s="39">
        <v>250</v>
      </c>
      <c r="B269" s="40" t="s">
        <v>274</v>
      </c>
      <c r="C269" s="33">
        <f t="shared" si="44"/>
        <v>1</v>
      </c>
      <c r="D269" s="34">
        <f t="shared" si="45"/>
        <v>0</v>
      </c>
      <c r="E269" s="35">
        <f t="shared" si="46"/>
        <v>11879.245449101798</v>
      </c>
      <c r="F269" s="35">
        <f t="shared" si="47"/>
        <v>0</v>
      </c>
      <c r="G269" s="35">
        <f t="shared" si="48"/>
        <v>6028655</v>
      </c>
      <c r="H269" s="36">
        <f t="shared" si="49"/>
        <v>542578.95</v>
      </c>
      <c r="I269" s="37">
        <f t="shared" si="50"/>
        <v>45.67452977756469</v>
      </c>
      <c r="J269" s="36">
        <f t="shared" si="51"/>
      </c>
      <c r="K269" s="37">
        <f t="shared" si="54"/>
      </c>
      <c r="L269" s="56">
        <f t="shared" si="52"/>
        <v>0</v>
      </c>
      <c r="M269" s="38">
        <f t="shared" si="53"/>
        <v>0</v>
      </c>
    </row>
    <row r="270" spans="1:13" s="38" customFormat="1" ht="15">
      <c r="A270" s="39">
        <v>251</v>
      </c>
      <c r="B270" s="40" t="s">
        <v>275</v>
      </c>
      <c r="C270" s="33">
        <f t="shared" si="44"/>
        <v>1</v>
      </c>
      <c r="D270" s="34">
        <f t="shared" si="45"/>
        <v>80.14842300556585</v>
      </c>
      <c r="E270" s="35">
        <f t="shared" si="46"/>
        <v>10081.9700462963</v>
      </c>
      <c r="F270" s="35">
        <f t="shared" si="47"/>
        <v>808054</v>
      </c>
      <c r="G270" s="35">
        <f t="shared" si="48"/>
        <v>26333723.2</v>
      </c>
      <c r="H270" s="36">
        <f t="shared" si="49"/>
        <v>2370035.088</v>
      </c>
      <c r="I270" s="37">
        <f t="shared" si="50"/>
        <v>154.9281619393233</v>
      </c>
      <c r="J270" s="36">
        <f t="shared" si="51"/>
      </c>
      <c r="K270" s="37">
        <f t="shared" si="54"/>
      </c>
      <c r="L270" s="56">
        <f t="shared" si="52"/>
        <v>3.068514064125957</v>
      </c>
      <c r="M270" s="38">
        <f t="shared" si="53"/>
        <v>0</v>
      </c>
    </row>
    <row r="271" spans="1:13" s="38" customFormat="1" ht="15">
      <c r="A271" s="39">
        <v>252</v>
      </c>
      <c r="B271" s="40" t="s">
        <v>276</v>
      </c>
      <c r="C271" s="33">
        <f t="shared" si="44"/>
        <v>1</v>
      </c>
      <c r="D271" s="34">
        <f t="shared" si="45"/>
        <v>1.3138686131386863</v>
      </c>
      <c r="E271" s="35">
        <f t="shared" si="46"/>
        <v>12994.449999999999</v>
      </c>
      <c r="F271" s="35">
        <f t="shared" si="47"/>
        <v>17073</v>
      </c>
      <c r="G271" s="35">
        <f t="shared" si="48"/>
        <v>13089695.5</v>
      </c>
      <c r="H271" s="36">
        <f t="shared" si="49"/>
        <v>1178072.595</v>
      </c>
      <c r="I271" s="37">
        <f t="shared" si="50"/>
        <v>89.34580493980123</v>
      </c>
      <c r="J271" s="36">
        <f t="shared" si="51"/>
      </c>
      <c r="K271" s="37">
        <f t="shared" si="54"/>
      </c>
      <c r="L271" s="56">
        <f t="shared" si="52"/>
        <v>0.13043084157305262</v>
      </c>
      <c r="M271" s="38">
        <f t="shared" si="53"/>
        <v>0</v>
      </c>
    </row>
    <row r="272" spans="1:13" s="38" customFormat="1" ht="15">
      <c r="A272" s="39">
        <v>254</v>
      </c>
      <c r="B272" s="40" t="s">
        <v>278</v>
      </c>
      <c r="C272" s="33">
        <f t="shared" si="44"/>
        <v>0</v>
      </c>
      <c r="D272" s="34">
        <f t="shared" si="45"/>
        <v>0</v>
      </c>
      <c r="E272" s="35">
        <f t="shared" si="46"/>
        <v>0</v>
      </c>
      <c r="F272" s="35">
        <f t="shared" si="47"/>
        <v>0</v>
      </c>
      <c r="G272" s="35">
        <f t="shared" si="48"/>
        <v>0</v>
      </c>
      <c r="H272" s="36">
        <f t="shared" si="49"/>
        <v>0</v>
      </c>
      <c r="I272" s="37">
        <f t="shared" si="50"/>
      </c>
      <c r="J272" s="36">
        <f t="shared" si="51"/>
      </c>
      <c r="K272" s="37">
        <f t="shared" si="54"/>
      </c>
      <c r="L272" s="56">
        <f t="shared" si="52"/>
      </c>
      <c r="M272" s="38">
        <f t="shared" si="53"/>
        <v>0</v>
      </c>
    </row>
    <row r="273" spans="1:13" s="38" customFormat="1" ht="15">
      <c r="A273" s="39">
        <v>255</v>
      </c>
      <c r="B273" s="40" t="s">
        <v>279</v>
      </c>
      <c r="C273" s="33">
        <f t="shared" si="44"/>
        <v>0</v>
      </c>
      <c r="D273" s="34">
        <f t="shared" si="45"/>
        <v>0</v>
      </c>
      <c r="E273" s="35">
        <f t="shared" si="46"/>
        <v>0</v>
      </c>
      <c r="F273" s="35">
        <f t="shared" si="47"/>
        <v>0</v>
      </c>
      <c r="G273" s="35">
        <f t="shared" si="48"/>
        <v>0</v>
      </c>
      <c r="H273" s="36">
        <f t="shared" si="49"/>
        <v>0</v>
      </c>
      <c r="I273" s="37">
        <f t="shared" si="50"/>
      </c>
      <c r="J273" s="36">
        <f t="shared" si="51"/>
      </c>
      <c r="K273" s="37">
        <f t="shared" si="54"/>
      </c>
      <c r="L273" s="56">
        <f t="shared" si="52"/>
      </c>
      <c r="M273" s="38">
        <f t="shared" si="53"/>
        <v>0</v>
      </c>
    </row>
    <row r="274" spans="1:13" s="38" customFormat="1" ht="15">
      <c r="A274" s="39">
        <v>256</v>
      </c>
      <c r="B274" s="40" t="s">
        <v>280</v>
      </c>
      <c r="C274" s="33">
        <f t="shared" si="44"/>
        <v>0</v>
      </c>
      <c r="D274" s="34">
        <f t="shared" si="45"/>
        <v>0</v>
      </c>
      <c r="E274" s="35">
        <f t="shared" si="46"/>
        <v>14571.634615384615</v>
      </c>
      <c r="F274" s="35">
        <f t="shared" si="47"/>
        <v>0</v>
      </c>
      <c r="G274" s="35">
        <f t="shared" si="48"/>
        <v>0</v>
      </c>
      <c r="H274" s="36">
        <f t="shared" si="49"/>
        <v>0</v>
      </c>
      <c r="I274" s="37">
        <f t="shared" si="50"/>
      </c>
      <c r="J274" s="36">
        <f t="shared" si="51"/>
      </c>
      <c r="K274" s="37">
        <f t="shared" si="54"/>
      </c>
      <c r="L274" s="56">
        <f t="shared" si="52"/>
      </c>
      <c r="M274" s="38">
        <f t="shared" si="53"/>
        <v>0</v>
      </c>
    </row>
    <row r="275" spans="1:13" s="38" customFormat="1" ht="15">
      <c r="A275" s="39">
        <v>257</v>
      </c>
      <c r="B275" s="40" t="s">
        <v>281</v>
      </c>
      <c r="C275" s="33">
        <f t="shared" si="44"/>
        <v>0</v>
      </c>
      <c r="D275" s="34">
        <f t="shared" si="45"/>
        <v>0</v>
      </c>
      <c r="E275" s="35">
        <f t="shared" si="46"/>
        <v>0</v>
      </c>
      <c r="F275" s="35">
        <f t="shared" si="47"/>
        <v>0</v>
      </c>
      <c r="G275" s="35">
        <f t="shared" si="48"/>
        <v>0</v>
      </c>
      <c r="H275" s="36">
        <f t="shared" si="49"/>
        <v>0</v>
      </c>
      <c r="I275" s="37">
        <f t="shared" si="50"/>
      </c>
      <c r="J275" s="36">
        <f t="shared" si="51"/>
      </c>
      <c r="K275" s="37">
        <f t="shared" si="54"/>
      </c>
      <c r="L275" s="56">
        <f t="shared" si="52"/>
      </c>
      <c r="M275" s="38">
        <f t="shared" si="53"/>
        <v>0</v>
      </c>
    </row>
    <row r="276" spans="1:13" s="38" customFormat="1" ht="15">
      <c r="A276" s="39">
        <v>258</v>
      </c>
      <c r="B276" s="40" t="s">
        <v>282</v>
      </c>
      <c r="C276" s="33">
        <f t="shared" si="44"/>
        <v>1</v>
      </c>
      <c r="D276" s="34">
        <f t="shared" si="45"/>
        <v>276.2373016141223</v>
      </c>
      <c r="E276" s="35">
        <f t="shared" si="46"/>
        <v>11249.407599343318</v>
      </c>
      <c r="F276" s="35">
        <f t="shared" si="47"/>
        <v>3107506</v>
      </c>
      <c r="G276" s="35">
        <f t="shared" si="48"/>
        <v>60873482.6</v>
      </c>
      <c r="H276" s="36">
        <f t="shared" si="49"/>
        <v>5478613.434</v>
      </c>
      <c r="I276" s="37">
        <f t="shared" si="50"/>
        <v>210.77620426327277</v>
      </c>
      <c r="J276" s="36">
        <f t="shared" si="51"/>
        <v>8522287.564000001</v>
      </c>
      <c r="K276" s="37">
        <f t="shared" si="54"/>
        <v>481.3392630840479</v>
      </c>
      <c r="L276" s="56">
        <f t="shared" si="52"/>
        <v>5.10485989510316</v>
      </c>
      <c r="M276" s="38">
        <f t="shared" si="53"/>
        <v>0</v>
      </c>
    </row>
    <row r="277" spans="1:13" s="38" customFormat="1" ht="15">
      <c r="A277" s="39">
        <v>259</v>
      </c>
      <c r="B277" s="40" t="s">
        <v>283</v>
      </c>
      <c r="C277" s="33">
        <f t="shared" si="44"/>
        <v>0</v>
      </c>
      <c r="D277" s="34">
        <f t="shared" si="45"/>
        <v>0</v>
      </c>
      <c r="E277" s="35">
        <f t="shared" si="46"/>
        <v>0</v>
      </c>
      <c r="F277" s="35">
        <f t="shared" si="47"/>
        <v>0</v>
      </c>
      <c r="G277" s="35">
        <f t="shared" si="48"/>
        <v>0</v>
      </c>
      <c r="H277" s="36">
        <f t="shared" si="49"/>
        <v>0</v>
      </c>
      <c r="I277" s="37">
        <f t="shared" si="50"/>
      </c>
      <c r="J277" s="36">
        <f t="shared" si="51"/>
      </c>
      <c r="K277" s="37">
        <f t="shared" si="54"/>
      </c>
      <c r="L277" s="56">
        <f t="shared" si="52"/>
      </c>
      <c r="M277" s="38">
        <f t="shared" si="53"/>
        <v>0</v>
      </c>
    </row>
    <row r="278" spans="1:13" s="38" customFormat="1" ht="15">
      <c r="A278" s="39">
        <v>260</v>
      </c>
      <c r="B278" s="40" t="s">
        <v>284</v>
      </c>
      <c r="C278" s="33">
        <f t="shared" si="44"/>
        <v>0</v>
      </c>
      <c r="D278" s="34">
        <f t="shared" si="45"/>
        <v>0</v>
      </c>
      <c r="E278" s="35">
        <f t="shared" si="46"/>
        <v>0</v>
      </c>
      <c r="F278" s="35">
        <f t="shared" si="47"/>
        <v>0</v>
      </c>
      <c r="G278" s="35">
        <f t="shared" si="48"/>
        <v>0</v>
      </c>
      <c r="H278" s="36">
        <f t="shared" si="49"/>
        <v>0</v>
      </c>
      <c r="I278" s="37">
        <f t="shared" si="50"/>
      </c>
      <c r="J278" s="36">
        <f t="shared" si="51"/>
      </c>
      <c r="K278" s="37">
        <f t="shared" si="54"/>
      </c>
      <c r="L278" s="56">
        <f t="shared" si="52"/>
      </c>
      <c r="M278" s="38">
        <f t="shared" si="53"/>
        <v>0</v>
      </c>
    </row>
    <row r="279" spans="1:13" s="38" customFormat="1" ht="15">
      <c r="A279" s="39">
        <v>261</v>
      </c>
      <c r="B279" s="40" t="s">
        <v>285</v>
      </c>
      <c r="C279" s="33">
        <f t="shared" si="44"/>
        <v>1</v>
      </c>
      <c r="D279" s="34">
        <f t="shared" si="45"/>
        <v>146.93650793650792</v>
      </c>
      <c r="E279" s="35">
        <f t="shared" si="46"/>
        <v>11803.819379928704</v>
      </c>
      <c r="F279" s="35">
        <f t="shared" si="47"/>
        <v>1734412</v>
      </c>
      <c r="G279" s="35">
        <f t="shared" si="48"/>
        <v>37930730.5</v>
      </c>
      <c r="H279" s="36">
        <f t="shared" si="49"/>
        <v>3413765.7449999996</v>
      </c>
      <c r="I279" s="37">
        <f t="shared" si="50"/>
        <v>142.27206389277563</v>
      </c>
      <c r="J279" s="36">
        <f t="shared" si="51"/>
      </c>
      <c r="K279" s="37">
        <f t="shared" si="54"/>
      </c>
      <c r="L279" s="56">
        <f t="shared" si="52"/>
        <v>4.572577372323479</v>
      </c>
      <c r="M279" s="38">
        <f t="shared" si="53"/>
        <v>0</v>
      </c>
    </row>
    <row r="280" spans="1:13" s="38" customFormat="1" ht="15">
      <c r="A280" s="39">
        <v>262</v>
      </c>
      <c r="B280" s="40" t="s">
        <v>286</v>
      </c>
      <c r="C280" s="33">
        <f t="shared" si="44"/>
        <v>1</v>
      </c>
      <c r="D280" s="34">
        <f t="shared" si="45"/>
        <v>76.97016299824844</v>
      </c>
      <c r="E280" s="35">
        <f t="shared" si="46"/>
        <v>12418.578352520208</v>
      </c>
      <c r="F280" s="35">
        <f t="shared" si="47"/>
        <v>955860</v>
      </c>
      <c r="G280" s="35">
        <f t="shared" si="48"/>
        <v>34873377.2</v>
      </c>
      <c r="H280" s="36">
        <f t="shared" si="49"/>
        <v>3138603.9480000003</v>
      </c>
      <c r="I280" s="37">
        <f t="shared" si="50"/>
        <v>175.76439798819948</v>
      </c>
      <c r="J280" s="36">
        <f t="shared" si="51"/>
      </c>
      <c r="K280" s="37">
        <f t="shared" si="54"/>
      </c>
      <c r="L280" s="56">
        <f t="shared" si="52"/>
        <v>2.7409447456669036</v>
      </c>
      <c r="M280" s="38">
        <f t="shared" si="53"/>
        <v>0</v>
      </c>
    </row>
    <row r="281" spans="1:13" s="38" customFormat="1" ht="15">
      <c r="A281" s="39">
        <v>264</v>
      </c>
      <c r="B281" s="40" t="s">
        <v>288</v>
      </c>
      <c r="C281" s="33">
        <f t="shared" si="44"/>
        <v>1</v>
      </c>
      <c r="D281" s="34">
        <f t="shared" si="45"/>
        <v>20.63079777365492</v>
      </c>
      <c r="E281" s="35">
        <f t="shared" si="46"/>
        <v>11472.266007194243</v>
      </c>
      <c r="F281" s="35">
        <f t="shared" si="47"/>
        <v>236682</v>
      </c>
      <c r="G281" s="35">
        <f t="shared" si="48"/>
        <v>34575778.6</v>
      </c>
      <c r="H281" s="36">
        <f t="shared" si="49"/>
        <v>3111820.074</v>
      </c>
      <c r="I281" s="37">
        <f t="shared" si="50"/>
        <v>250.6164058780545</v>
      </c>
      <c r="J281" s="36">
        <f t="shared" si="51"/>
      </c>
      <c r="K281" s="37">
        <f t="shared" si="54"/>
      </c>
      <c r="L281" s="56">
        <f t="shared" si="52"/>
        <v>0.684531222675055</v>
      </c>
      <c r="M281" s="38">
        <f t="shared" si="53"/>
        <v>0</v>
      </c>
    </row>
    <row r="282" spans="1:13" s="38" customFormat="1" ht="15">
      <c r="A282" s="39">
        <v>265</v>
      </c>
      <c r="B282" s="40" t="s">
        <v>289</v>
      </c>
      <c r="C282" s="33">
        <f t="shared" si="44"/>
        <v>1</v>
      </c>
      <c r="D282" s="34">
        <f t="shared" si="45"/>
        <v>0</v>
      </c>
      <c r="E282" s="35">
        <f t="shared" si="46"/>
        <v>11243.075211335254</v>
      </c>
      <c r="F282" s="35">
        <f t="shared" si="47"/>
        <v>0</v>
      </c>
      <c r="G282" s="35">
        <f t="shared" si="48"/>
        <v>23721945</v>
      </c>
      <c r="H282" s="36">
        <f t="shared" si="49"/>
        <v>2134975.05</v>
      </c>
      <c r="I282" s="37">
        <f t="shared" si="50"/>
        <v>189.89244578276242</v>
      </c>
      <c r="J282" s="36">
        <f t="shared" si="51"/>
      </c>
      <c r="K282" s="37">
        <f t="shared" si="54"/>
      </c>
      <c r="L282" s="56">
        <f t="shared" si="52"/>
        <v>0</v>
      </c>
      <c r="M282" s="38">
        <f t="shared" si="53"/>
        <v>0</v>
      </c>
    </row>
    <row r="283" spans="1:13" s="38" customFormat="1" ht="15">
      <c r="A283" s="39">
        <v>266</v>
      </c>
      <c r="B283" s="40" t="s">
        <v>290</v>
      </c>
      <c r="C283" s="33">
        <f t="shared" si="44"/>
        <v>1</v>
      </c>
      <c r="D283" s="34">
        <f t="shared" si="45"/>
        <v>6.830044699924011</v>
      </c>
      <c r="E283" s="35">
        <f t="shared" si="46"/>
        <v>13290.10335774375</v>
      </c>
      <c r="F283" s="35">
        <f t="shared" si="47"/>
        <v>90772</v>
      </c>
      <c r="G283" s="35">
        <f t="shared" si="48"/>
        <v>43590510.65</v>
      </c>
      <c r="H283" s="36">
        <f t="shared" si="49"/>
        <v>3923145.9584999997</v>
      </c>
      <c r="I283" s="37">
        <f t="shared" si="50"/>
        <v>288.3629912680091</v>
      </c>
      <c r="J283" s="36">
        <f t="shared" si="51"/>
      </c>
      <c r="K283" s="37">
        <f t="shared" si="54"/>
      </c>
      <c r="L283" s="56">
        <f t="shared" si="52"/>
        <v>0.20823798263992122</v>
      </c>
      <c r="M283" s="38">
        <f t="shared" si="53"/>
        <v>0</v>
      </c>
    </row>
    <row r="284" spans="1:13" s="38" customFormat="1" ht="15">
      <c r="A284" s="39">
        <v>267</v>
      </c>
      <c r="B284" s="40" t="s">
        <v>291</v>
      </c>
      <c r="C284" s="33">
        <f t="shared" si="44"/>
        <v>0</v>
      </c>
      <c r="D284" s="34">
        <f t="shared" si="45"/>
        <v>0</v>
      </c>
      <c r="E284" s="35">
        <f t="shared" si="46"/>
        <v>12697.210000000001</v>
      </c>
      <c r="F284" s="35">
        <f t="shared" si="47"/>
        <v>0</v>
      </c>
      <c r="G284" s="35">
        <f t="shared" si="48"/>
        <v>0</v>
      </c>
      <c r="H284" s="36">
        <f t="shared" si="49"/>
        <v>0</v>
      </c>
      <c r="I284" s="37">
        <f t="shared" si="50"/>
      </c>
      <c r="J284" s="36">
        <f t="shared" si="51"/>
      </c>
      <c r="K284" s="37">
        <f t="shared" si="54"/>
      </c>
      <c r="L284" s="56">
        <f t="shared" si="52"/>
      </c>
      <c r="M284" s="38">
        <f t="shared" si="53"/>
        <v>0</v>
      </c>
    </row>
    <row r="285" spans="1:13" s="38" customFormat="1" ht="15">
      <c r="A285" s="39">
        <v>268</v>
      </c>
      <c r="B285" s="40" t="s">
        <v>292</v>
      </c>
      <c r="C285" s="33">
        <f t="shared" si="44"/>
        <v>0</v>
      </c>
      <c r="D285" s="34">
        <f t="shared" si="45"/>
        <v>0</v>
      </c>
      <c r="E285" s="35">
        <f t="shared" si="46"/>
        <v>12697.210000000001</v>
      </c>
      <c r="F285" s="35">
        <f t="shared" si="47"/>
        <v>0</v>
      </c>
      <c r="G285" s="35">
        <f t="shared" si="48"/>
        <v>0</v>
      </c>
      <c r="H285" s="36">
        <f t="shared" si="49"/>
        <v>0</v>
      </c>
      <c r="I285" s="37">
        <f t="shared" si="50"/>
      </c>
      <c r="J285" s="36">
        <f t="shared" si="51"/>
      </c>
      <c r="K285" s="37">
        <f t="shared" si="54"/>
      </c>
      <c r="L285" s="56">
        <f t="shared" si="52"/>
      </c>
      <c r="M285" s="38">
        <f t="shared" si="53"/>
        <v>0</v>
      </c>
    </row>
    <row r="286" spans="1:13" s="38" customFormat="1" ht="15">
      <c r="A286" s="39">
        <v>269</v>
      </c>
      <c r="B286" s="40" t="s">
        <v>293</v>
      </c>
      <c r="C286" s="33">
        <f t="shared" si="44"/>
        <v>1</v>
      </c>
      <c r="D286" s="34">
        <f t="shared" si="45"/>
        <v>0</v>
      </c>
      <c r="E286" s="35">
        <f t="shared" si="46"/>
        <v>15573.380087172236</v>
      </c>
      <c r="F286" s="35">
        <f t="shared" si="47"/>
        <v>0</v>
      </c>
      <c r="G286" s="35">
        <f t="shared" si="48"/>
        <v>7293202</v>
      </c>
      <c r="H286" s="36">
        <f t="shared" si="49"/>
        <v>656388.1799999999</v>
      </c>
      <c r="I286" s="37">
        <f t="shared" si="50"/>
        <v>42.14808707716995</v>
      </c>
      <c r="J286" s="36">
        <f t="shared" si="51"/>
      </c>
      <c r="K286" s="37">
        <f t="shared" si="54"/>
      </c>
      <c r="L286" s="56">
        <f t="shared" si="52"/>
        <v>0</v>
      </c>
      <c r="M286" s="38">
        <f t="shared" si="53"/>
        <v>0</v>
      </c>
    </row>
    <row r="287" spans="1:13" s="38" customFormat="1" ht="15">
      <c r="A287" s="39">
        <v>270</v>
      </c>
      <c r="B287" s="40" t="s">
        <v>294</v>
      </c>
      <c r="C287" s="33">
        <f t="shared" si="44"/>
        <v>0</v>
      </c>
      <c r="D287" s="34">
        <f t="shared" si="45"/>
        <v>0</v>
      </c>
      <c r="E287" s="35">
        <f t="shared" si="46"/>
        <v>0</v>
      </c>
      <c r="F287" s="35">
        <f t="shared" si="47"/>
        <v>0</v>
      </c>
      <c r="G287" s="35">
        <f t="shared" si="48"/>
        <v>0</v>
      </c>
      <c r="H287" s="36">
        <f t="shared" si="49"/>
        <v>0</v>
      </c>
      <c r="I287" s="37">
        <f t="shared" si="50"/>
      </c>
      <c r="J287" s="36">
        <f t="shared" si="51"/>
      </c>
      <c r="K287" s="37">
        <f t="shared" si="54"/>
      </c>
      <c r="L287" s="56">
        <f t="shared" si="52"/>
      </c>
      <c r="M287" s="38">
        <f t="shared" si="53"/>
        <v>0</v>
      </c>
    </row>
    <row r="288" spans="1:13" s="38" customFormat="1" ht="15">
      <c r="A288" s="39">
        <v>271</v>
      </c>
      <c r="B288" s="40" t="s">
        <v>295</v>
      </c>
      <c r="C288" s="33">
        <f t="shared" si="44"/>
        <v>1</v>
      </c>
      <c r="D288" s="34">
        <f t="shared" si="45"/>
        <v>130.3900600987921</v>
      </c>
      <c r="E288" s="35">
        <f t="shared" si="46"/>
        <v>9911.299979621466</v>
      </c>
      <c r="F288" s="35">
        <f t="shared" si="47"/>
        <v>1292335</v>
      </c>
      <c r="G288" s="35">
        <f t="shared" si="48"/>
        <v>57981268.45</v>
      </c>
      <c r="H288" s="36">
        <f t="shared" si="49"/>
        <v>5218314.1605</v>
      </c>
      <c r="I288" s="37">
        <f t="shared" si="50"/>
        <v>396.11142519872976</v>
      </c>
      <c r="J288" s="36">
        <f t="shared" si="51"/>
      </c>
      <c r="K288" s="37">
        <f t="shared" si="54"/>
      </c>
      <c r="L288" s="56">
        <f t="shared" si="52"/>
        <v>2.228883628364291</v>
      </c>
      <c r="M288" s="38">
        <f t="shared" si="53"/>
        <v>0</v>
      </c>
    </row>
    <row r="289" spans="1:13" s="38" customFormat="1" ht="15">
      <c r="A289" s="39">
        <v>272</v>
      </c>
      <c r="B289" s="40" t="s">
        <v>296</v>
      </c>
      <c r="C289" s="33">
        <f t="shared" si="44"/>
        <v>1</v>
      </c>
      <c r="D289" s="34">
        <f t="shared" si="45"/>
        <v>0</v>
      </c>
      <c r="E289" s="35">
        <f t="shared" si="46"/>
        <v>15760.66055944056</v>
      </c>
      <c r="F289" s="35">
        <f t="shared" si="47"/>
        <v>0</v>
      </c>
      <c r="G289" s="35">
        <f t="shared" si="48"/>
        <v>2107207</v>
      </c>
      <c r="H289" s="36">
        <f t="shared" si="49"/>
        <v>189648.63</v>
      </c>
      <c r="I289" s="37">
        <f t="shared" si="50"/>
        <v>12.033038163898619</v>
      </c>
      <c r="J289" s="36">
        <f t="shared" si="51"/>
      </c>
      <c r="K289" s="37">
        <f t="shared" si="54"/>
      </c>
      <c r="L289" s="56">
        <f t="shared" si="52"/>
        <v>0</v>
      </c>
      <c r="M289" s="38">
        <f t="shared" si="53"/>
        <v>0</v>
      </c>
    </row>
    <row r="290" spans="1:13" s="38" customFormat="1" ht="15">
      <c r="A290" s="39">
        <v>273</v>
      </c>
      <c r="B290" s="40" t="s">
        <v>297</v>
      </c>
      <c r="C290" s="33">
        <f t="shared" si="44"/>
        <v>1</v>
      </c>
      <c r="D290" s="34">
        <f t="shared" si="45"/>
        <v>3.0574555403556767</v>
      </c>
      <c r="E290" s="35">
        <f t="shared" si="46"/>
        <v>8827.928859060405</v>
      </c>
      <c r="F290" s="35">
        <f t="shared" si="47"/>
        <v>26991</v>
      </c>
      <c r="G290" s="35">
        <f t="shared" si="48"/>
        <v>23284843</v>
      </c>
      <c r="H290" s="36">
        <f t="shared" si="49"/>
        <v>2095635.8699999999</v>
      </c>
      <c r="I290" s="37">
        <f t="shared" si="50"/>
        <v>234.32958092734052</v>
      </c>
      <c r="J290" s="36">
        <f t="shared" si="51"/>
      </c>
      <c r="K290" s="37">
        <f t="shared" si="54"/>
      </c>
      <c r="L290" s="56">
        <f t="shared" si="52"/>
        <v>0.11591660721096551</v>
      </c>
      <c r="M290" s="38">
        <f t="shared" si="53"/>
        <v>0</v>
      </c>
    </row>
    <row r="291" spans="1:13" s="38" customFormat="1" ht="15">
      <c r="A291" s="39">
        <v>274</v>
      </c>
      <c r="B291" s="40" t="s">
        <v>298</v>
      </c>
      <c r="C291" s="33">
        <f t="shared" si="44"/>
        <v>1</v>
      </c>
      <c r="D291" s="34">
        <f t="shared" si="45"/>
        <v>464.6397562103579</v>
      </c>
      <c r="E291" s="35">
        <f t="shared" si="46"/>
        <v>12708.76183338606</v>
      </c>
      <c r="F291" s="35">
        <f t="shared" si="47"/>
        <v>5904996</v>
      </c>
      <c r="G291" s="35">
        <f t="shared" si="48"/>
        <v>74174671.6</v>
      </c>
      <c r="H291" s="36">
        <f t="shared" si="49"/>
        <v>6675720.443999999</v>
      </c>
      <c r="I291" s="37">
        <f t="shared" si="50"/>
        <v>60.645124529385505</v>
      </c>
      <c r="J291" s="36">
        <f t="shared" si="51"/>
        <v>10384454.024</v>
      </c>
      <c r="K291" s="37">
        <f t="shared" si="54"/>
        <v>352.4700582736875</v>
      </c>
      <c r="L291" s="56">
        <f t="shared" si="52"/>
        <v>7.960933122621334</v>
      </c>
      <c r="M291" s="38">
        <f t="shared" si="53"/>
        <v>0</v>
      </c>
    </row>
    <row r="292" spans="1:13" s="38" customFormat="1" ht="15">
      <c r="A292" s="39">
        <v>275</v>
      </c>
      <c r="B292" s="40" t="s">
        <v>299</v>
      </c>
      <c r="C292" s="33">
        <f t="shared" si="44"/>
        <v>1</v>
      </c>
      <c r="D292" s="34">
        <f t="shared" si="45"/>
        <v>0</v>
      </c>
      <c r="E292" s="35">
        <f t="shared" si="46"/>
        <v>10829.228071278823</v>
      </c>
      <c r="F292" s="35">
        <f t="shared" si="47"/>
        <v>0</v>
      </c>
      <c r="G292" s="35">
        <f t="shared" si="48"/>
        <v>5372021.25</v>
      </c>
      <c r="H292" s="36">
        <f t="shared" si="49"/>
        <v>483481.9125</v>
      </c>
      <c r="I292" s="37">
        <f t="shared" si="50"/>
        <v>44.64601810190757</v>
      </c>
      <c r="J292" s="36">
        <f t="shared" si="51"/>
      </c>
      <c r="K292" s="37">
        <f t="shared" si="54"/>
      </c>
      <c r="L292" s="56">
        <f t="shared" si="52"/>
        <v>0</v>
      </c>
      <c r="M292" s="38">
        <f t="shared" si="53"/>
        <v>0</v>
      </c>
    </row>
    <row r="293" spans="1:13" s="38" customFormat="1" ht="15">
      <c r="A293" s="39">
        <v>276</v>
      </c>
      <c r="B293" s="40" t="s">
        <v>300</v>
      </c>
      <c r="C293" s="33">
        <f t="shared" si="44"/>
        <v>1</v>
      </c>
      <c r="D293" s="34">
        <f t="shared" si="45"/>
        <v>14.134037452663028</v>
      </c>
      <c r="E293" s="35">
        <f t="shared" si="46"/>
        <v>12646.351093849862</v>
      </c>
      <c r="F293" s="35">
        <f t="shared" si="47"/>
        <v>178744</v>
      </c>
      <c r="G293" s="35">
        <f t="shared" si="48"/>
        <v>20205379.95</v>
      </c>
      <c r="H293" s="36">
        <f t="shared" si="49"/>
        <v>1818484.1955</v>
      </c>
      <c r="I293" s="37">
        <f t="shared" si="50"/>
        <v>129.66113176293467</v>
      </c>
      <c r="J293" s="36">
        <f t="shared" si="51"/>
      </c>
      <c r="K293" s="37">
        <f t="shared" si="54"/>
      </c>
      <c r="L293" s="56">
        <f t="shared" si="52"/>
        <v>0.8846356784297937</v>
      </c>
      <c r="M293" s="38">
        <f t="shared" si="53"/>
        <v>0</v>
      </c>
    </row>
    <row r="294" spans="1:13" s="38" customFormat="1" ht="15">
      <c r="A294" s="39">
        <v>277</v>
      </c>
      <c r="B294" s="40" t="s">
        <v>301</v>
      </c>
      <c r="C294" s="33">
        <f t="shared" si="44"/>
        <v>1</v>
      </c>
      <c r="D294" s="34">
        <f t="shared" si="45"/>
        <v>1.9999999999999996</v>
      </c>
      <c r="E294" s="35">
        <f t="shared" si="46"/>
        <v>12460.500000000004</v>
      </c>
      <c r="F294" s="35">
        <f t="shared" si="47"/>
        <v>24921</v>
      </c>
      <c r="G294" s="35">
        <f t="shared" si="48"/>
        <v>26286250</v>
      </c>
      <c r="H294" s="36">
        <f t="shared" si="49"/>
        <v>2365762.5</v>
      </c>
      <c r="I294" s="37">
        <f t="shared" si="50"/>
        <v>187.86096063560848</v>
      </c>
      <c r="J294" s="36">
        <f t="shared" si="51"/>
        <v>3680075.0000000005</v>
      </c>
      <c r="K294" s="37">
        <f t="shared" si="54"/>
        <v>293.33927209983545</v>
      </c>
      <c r="L294" s="56">
        <f t="shared" si="52"/>
        <v>0.09480621998192972</v>
      </c>
      <c r="M294" s="38">
        <f t="shared" si="53"/>
        <v>0</v>
      </c>
    </row>
    <row r="295" spans="1:13" s="38" customFormat="1" ht="15">
      <c r="A295" s="39">
        <v>278</v>
      </c>
      <c r="B295" s="40" t="s">
        <v>302</v>
      </c>
      <c r="C295" s="33">
        <f t="shared" si="44"/>
        <v>1</v>
      </c>
      <c r="D295" s="34">
        <f t="shared" si="45"/>
        <v>67.49275137071461</v>
      </c>
      <c r="E295" s="35">
        <f t="shared" si="46"/>
        <v>10128.672873997282</v>
      </c>
      <c r="F295" s="35">
        <f t="shared" si="47"/>
        <v>683612</v>
      </c>
      <c r="G295" s="35">
        <f t="shared" si="48"/>
        <v>23602607.85</v>
      </c>
      <c r="H295" s="36">
        <f t="shared" si="49"/>
        <v>2124234.7065</v>
      </c>
      <c r="I295" s="37">
        <f t="shared" si="50"/>
        <v>142.23212896907964</v>
      </c>
      <c r="J295" s="36">
        <f t="shared" si="51"/>
      </c>
      <c r="K295" s="37">
        <f t="shared" si="54"/>
      </c>
      <c r="L295" s="56">
        <f t="shared" si="52"/>
        <v>2.896340965136189</v>
      </c>
      <c r="M295" s="38">
        <f t="shared" si="53"/>
        <v>0</v>
      </c>
    </row>
    <row r="296" spans="1:13" s="38" customFormat="1" ht="15">
      <c r="A296" s="39">
        <v>279</v>
      </c>
      <c r="B296" s="40" t="s">
        <v>303</v>
      </c>
      <c r="C296" s="33">
        <f t="shared" si="44"/>
        <v>0</v>
      </c>
      <c r="D296" s="34">
        <f t="shared" si="45"/>
        <v>0</v>
      </c>
      <c r="E296" s="35">
        <f t="shared" si="46"/>
        <v>0</v>
      </c>
      <c r="F296" s="35">
        <f t="shared" si="47"/>
        <v>0</v>
      </c>
      <c r="G296" s="35">
        <f t="shared" si="48"/>
        <v>0</v>
      </c>
      <c r="H296" s="36">
        <f t="shared" si="49"/>
        <v>0</v>
      </c>
      <c r="I296" s="37">
        <f t="shared" si="50"/>
      </c>
      <c r="J296" s="36">
        <f t="shared" si="51"/>
      </c>
      <c r="K296" s="37">
        <f t="shared" si="54"/>
      </c>
      <c r="L296" s="56">
        <f t="shared" si="52"/>
      </c>
      <c r="M296" s="38">
        <f t="shared" si="53"/>
        <v>0</v>
      </c>
    </row>
    <row r="297" spans="1:13" s="38" customFormat="1" ht="15">
      <c r="A297" s="39">
        <v>280</v>
      </c>
      <c r="B297" s="40" t="s">
        <v>304</v>
      </c>
      <c r="C297" s="33">
        <f t="shared" si="44"/>
        <v>0</v>
      </c>
      <c r="D297" s="34">
        <f t="shared" si="45"/>
        <v>0</v>
      </c>
      <c r="E297" s="35">
        <f t="shared" si="46"/>
        <v>12697.210000000001</v>
      </c>
      <c r="F297" s="35">
        <f t="shared" si="47"/>
        <v>0</v>
      </c>
      <c r="G297" s="35">
        <f t="shared" si="48"/>
        <v>0</v>
      </c>
      <c r="H297" s="36">
        <f t="shared" si="49"/>
        <v>0</v>
      </c>
      <c r="I297" s="37">
        <f t="shared" si="50"/>
      </c>
      <c r="J297" s="36">
        <f t="shared" si="51"/>
      </c>
      <c r="K297" s="37">
        <f t="shared" si="54"/>
      </c>
      <c r="L297" s="56">
        <f t="shared" si="52"/>
      </c>
      <c r="M297" s="38">
        <f t="shared" si="53"/>
        <v>0</v>
      </c>
    </row>
    <row r="298" spans="1:13" s="38" customFormat="1" ht="15">
      <c r="A298" s="39">
        <v>281</v>
      </c>
      <c r="B298" s="40" t="s">
        <v>305</v>
      </c>
      <c r="C298" s="33">
        <f t="shared" si="44"/>
        <v>1</v>
      </c>
      <c r="D298" s="34">
        <f t="shared" si="45"/>
        <v>2373.100922260213</v>
      </c>
      <c r="E298" s="35">
        <f t="shared" si="46"/>
        <v>10237.877695003472</v>
      </c>
      <c r="F298" s="35">
        <f t="shared" si="47"/>
        <v>24295517</v>
      </c>
      <c r="G298" s="35">
        <f t="shared" si="48"/>
        <v>321867639.4</v>
      </c>
      <c r="H298" s="36">
        <f t="shared" si="49"/>
        <v>28968087.545999996</v>
      </c>
      <c r="I298" s="37">
        <f t="shared" si="50"/>
        <v>456.40030924382046</v>
      </c>
      <c r="J298" s="36">
        <f t="shared" si="51"/>
        <v>45061469.516</v>
      </c>
      <c r="K298" s="37">
        <f t="shared" si="54"/>
        <v>2028.345437857173</v>
      </c>
      <c r="L298" s="56">
        <f t="shared" si="52"/>
        <v>7.548294399924692</v>
      </c>
      <c r="M298" s="38">
        <f t="shared" si="53"/>
        <v>0</v>
      </c>
    </row>
    <row r="299" spans="1:13" s="38" customFormat="1" ht="15">
      <c r="A299" s="39">
        <v>282</v>
      </c>
      <c r="B299" s="40" t="s">
        <v>306</v>
      </c>
      <c r="C299" s="33">
        <f t="shared" si="44"/>
        <v>0</v>
      </c>
      <c r="D299" s="34">
        <f t="shared" si="45"/>
        <v>0</v>
      </c>
      <c r="E299" s="35">
        <f t="shared" si="46"/>
        <v>0</v>
      </c>
      <c r="F299" s="35">
        <f t="shared" si="47"/>
        <v>0</v>
      </c>
      <c r="G299" s="35">
        <f t="shared" si="48"/>
        <v>0</v>
      </c>
      <c r="H299" s="36">
        <f t="shared" si="49"/>
        <v>0</v>
      </c>
      <c r="I299" s="37">
        <f t="shared" si="50"/>
      </c>
      <c r="J299" s="36">
        <f t="shared" si="51"/>
      </c>
      <c r="K299" s="37">
        <f t="shared" si="54"/>
      </c>
      <c r="L299" s="56">
        <f t="shared" si="52"/>
      </c>
      <c r="M299" s="38">
        <f t="shared" si="53"/>
        <v>0</v>
      </c>
    </row>
    <row r="300" spans="1:13" s="38" customFormat="1" ht="15">
      <c r="A300" s="39">
        <v>283</v>
      </c>
      <c r="B300" s="40" t="s">
        <v>307</v>
      </c>
      <c r="C300" s="33">
        <f t="shared" si="44"/>
        <v>0</v>
      </c>
      <c r="D300" s="34">
        <f t="shared" si="45"/>
        <v>0</v>
      </c>
      <c r="E300" s="35">
        <f t="shared" si="46"/>
        <v>0</v>
      </c>
      <c r="F300" s="35">
        <f t="shared" si="47"/>
        <v>0</v>
      </c>
      <c r="G300" s="35">
        <f t="shared" si="48"/>
        <v>0</v>
      </c>
      <c r="H300" s="36">
        <f t="shared" si="49"/>
        <v>0</v>
      </c>
      <c r="I300" s="37">
        <f t="shared" si="50"/>
      </c>
      <c r="J300" s="36">
        <f t="shared" si="51"/>
      </c>
      <c r="K300" s="37">
        <f t="shared" si="54"/>
      </c>
      <c r="L300" s="56">
        <f t="shared" si="52"/>
      </c>
      <c r="M300" s="38">
        <f t="shared" si="53"/>
        <v>0</v>
      </c>
    </row>
    <row r="301" spans="1:13" s="38" customFormat="1" ht="15">
      <c r="A301" s="39">
        <v>284</v>
      </c>
      <c r="B301" s="40" t="s">
        <v>308</v>
      </c>
      <c r="C301" s="33">
        <f t="shared" si="44"/>
        <v>1</v>
      </c>
      <c r="D301" s="34">
        <f t="shared" si="45"/>
        <v>70.62856490466733</v>
      </c>
      <c r="E301" s="35">
        <f t="shared" si="46"/>
        <v>10624.11505901083</v>
      </c>
      <c r="F301" s="35">
        <f t="shared" si="47"/>
        <v>750366</v>
      </c>
      <c r="G301" s="35">
        <f t="shared" si="48"/>
        <v>28388517.85</v>
      </c>
      <c r="H301" s="36">
        <f t="shared" si="49"/>
        <v>2554966.6065</v>
      </c>
      <c r="I301" s="37">
        <f t="shared" si="50"/>
        <v>169.85891026937162</v>
      </c>
      <c r="J301" s="36">
        <f t="shared" si="51"/>
      </c>
      <c r="K301" s="37">
        <f t="shared" si="54"/>
      </c>
      <c r="L301" s="56">
        <f t="shared" si="52"/>
        <v>2.643202452360506</v>
      </c>
      <c r="M301" s="38">
        <f t="shared" si="53"/>
        <v>0</v>
      </c>
    </row>
    <row r="302" spans="1:13" s="38" customFormat="1" ht="15">
      <c r="A302" s="39">
        <v>285</v>
      </c>
      <c r="B302" s="40" t="s">
        <v>309</v>
      </c>
      <c r="C302" s="33">
        <f t="shared" si="44"/>
        <v>1</v>
      </c>
      <c r="D302" s="34">
        <f t="shared" si="45"/>
        <v>41.718240729633465</v>
      </c>
      <c r="E302" s="35">
        <f t="shared" si="46"/>
        <v>10088.992072501951</v>
      </c>
      <c r="F302" s="35">
        <f t="shared" si="47"/>
        <v>420895</v>
      </c>
      <c r="G302" s="35">
        <f t="shared" si="48"/>
        <v>42464941.3</v>
      </c>
      <c r="H302" s="36">
        <f t="shared" si="49"/>
        <v>3821844.7169999997</v>
      </c>
      <c r="I302" s="37">
        <f t="shared" si="50"/>
        <v>337.09509260785893</v>
      </c>
      <c r="J302" s="36">
        <f t="shared" si="51"/>
      </c>
      <c r="K302" s="37">
        <f t="shared" si="54"/>
      </c>
      <c r="L302" s="56">
        <f t="shared" si="52"/>
        <v>0.9911587938542613</v>
      </c>
      <c r="M302" s="38">
        <f t="shared" si="53"/>
        <v>0</v>
      </c>
    </row>
    <row r="303" spans="1:13" s="38" customFormat="1" ht="15">
      <c r="A303" s="39">
        <v>286</v>
      </c>
      <c r="B303" s="40" t="s">
        <v>310</v>
      </c>
      <c r="C303" s="33">
        <f t="shared" si="44"/>
        <v>0</v>
      </c>
      <c r="D303" s="34">
        <f t="shared" si="45"/>
        <v>0</v>
      </c>
      <c r="E303" s="35">
        <f t="shared" si="46"/>
        <v>0</v>
      </c>
      <c r="F303" s="35">
        <f t="shared" si="47"/>
        <v>0</v>
      </c>
      <c r="G303" s="35">
        <f t="shared" si="48"/>
        <v>0</v>
      </c>
      <c r="H303" s="36">
        <f t="shared" si="49"/>
        <v>0</v>
      </c>
      <c r="I303" s="37">
        <f t="shared" si="50"/>
      </c>
      <c r="J303" s="36">
        <f t="shared" si="51"/>
      </c>
      <c r="K303" s="37">
        <f t="shared" si="54"/>
      </c>
      <c r="L303" s="56">
        <f t="shared" si="52"/>
      </c>
      <c r="M303" s="38">
        <f t="shared" si="53"/>
        <v>0</v>
      </c>
    </row>
    <row r="304" spans="1:13" s="38" customFormat="1" ht="15">
      <c r="A304" s="39">
        <v>287</v>
      </c>
      <c r="B304" s="40" t="s">
        <v>311</v>
      </c>
      <c r="C304" s="33">
        <f t="shared" si="44"/>
        <v>1</v>
      </c>
      <c r="D304" s="34">
        <f t="shared" si="45"/>
        <v>0</v>
      </c>
      <c r="E304" s="35">
        <f t="shared" si="46"/>
        <v>10809.905835164835</v>
      </c>
      <c r="F304" s="35">
        <f t="shared" si="47"/>
        <v>0</v>
      </c>
      <c r="G304" s="35">
        <f t="shared" si="48"/>
        <v>9494343</v>
      </c>
      <c r="H304" s="36">
        <f t="shared" si="49"/>
        <v>854490.87</v>
      </c>
      <c r="I304" s="37">
        <f t="shared" si="50"/>
        <v>79.04702252079981</v>
      </c>
      <c r="J304" s="36">
        <f t="shared" si="51"/>
      </c>
      <c r="K304" s="37">
        <f t="shared" si="54"/>
      </c>
      <c r="L304" s="56">
        <f t="shared" si="52"/>
        <v>0</v>
      </c>
      <c r="M304" s="38">
        <f t="shared" si="53"/>
        <v>0</v>
      </c>
    </row>
    <row r="305" spans="1:13" s="38" customFormat="1" ht="15">
      <c r="A305" s="39">
        <v>288</v>
      </c>
      <c r="B305" s="40" t="s">
        <v>312</v>
      </c>
      <c r="C305" s="33">
        <f t="shared" si="44"/>
        <v>1</v>
      </c>
      <c r="D305" s="34">
        <f t="shared" si="45"/>
        <v>4.057672931938991</v>
      </c>
      <c r="E305" s="35">
        <f t="shared" si="46"/>
        <v>11192.622165901776</v>
      </c>
      <c r="F305" s="35">
        <f t="shared" si="47"/>
        <v>45416</v>
      </c>
      <c r="G305" s="35">
        <f t="shared" si="48"/>
        <v>34689153.5</v>
      </c>
      <c r="H305" s="36">
        <f t="shared" si="49"/>
        <v>3122023.815</v>
      </c>
      <c r="I305" s="37">
        <f t="shared" si="50"/>
        <v>274.8781982807262</v>
      </c>
      <c r="J305" s="36">
        <f t="shared" si="51"/>
      </c>
      <c r="K305" s="37">
        <f t="shared" si="54"/>
      </c>
      <c r="L305" s="56">
        <f t="shared" si="52"/>
        <v>0.13092276812116502</v>
      </c>
      <c r="M305" s="38">
        <f t="shared" si="53"/>
        <v>0</v>
      </c>
    </row>
    <row r="306" spans="1:13" s="38" customFormat="1" ht="15">
      <c r="A306" s="39">
        <v>289</v>
      </c>
      <c r="B306" s="40" t="s">
        <v>313</v>
      </c>
      <c r="C306" s="33">
        <f t="shared" si="44"/>
        <v>1</v>
      </c>
      <c r="D306" s="34">
        <f t="shared" si="45"/>
        <v>2.4896265560165975</v>
      </c>
      <c r="E306" s="35">
        <f t="shared" si="46"/>
        <v>12387.4</v>
      </c>
      <c r="F306" s="35">
        <f t="shared" si="47"/>
        <v>30840</v>
      </c>
      <c r="G306" s="35">
        <f t="shared" si="48"/>
        <v>2358283</v>
      </c>
      <c r="H306" s="36">
        <f t="shared" si="49"/>
        <v>212245.47</v>
      </c>
      <c r="I306" s="37">
        <f t="shared" si="50"/>
        <v>14.64435394029417</v>
      </c>
      <c r="J306" s="36">
        <f t="shared" si="51"/>
      </c>
      <c r="K306" s="37">
        <f t="shared" si="54"/>
      </c>
      <c r="L306" s="56">
        <f t="shared" si="52"/>
        <v>1.3077310907978388</v>
      </c>
      <c r="M306" s="38">
        <f t="shared" si="53"/>
        <v>0</v>
      </c>
    </row>
    <row r="307" spans="1:13" s="38" customFormat="1" ht="15">
      <c r="A307" s="39">
        <v>290</v>
      </c>
      <c r="B307" s="40" t="s">
        <v>314</v>
      </c>
      <c r="C307" s="33">
        <f t="shared" si="44"/>
        <v>1</v>
      </c>
      <c r="D307" s="34">
        <f t="shared" si="45"/>
        <v>0</v>
      </c>
      <c r="E307" s="35">
        <f t="shared" si="46"/>
        <v>9674.544211563732</v>
      </c>
      <c r="F307" s="35">
        <f t="shared" si="47"/>
        <v>0</v>
      </c>
      <c r="G307" s="35">
        <f t="shared" si="48"/>
        <v>15034293</v>
      </c>
      <c r="H307" s="36">
        <f t="shared" si="49"/>
        <v>1353086.3699999999</v>
      </c>
      <c r="I307" s="37">
        <f t="shared" si="50"/>
        <v>139.8604771874101</v>
      </c>
      <c r="J307" s="36">
        <f t="shared" si="51"/>
      </c>
      <c r="K307" s="37">
        <f t="shared" si="54"/>
      </c>
      <c r="L307" s="56">
        <f t="shared" si="52"/>
        <v>0</v>
      </c>
      <c r="M307" s="38">
        <f t="shared" si="53"/>
        <v>0</v>
      </c>
    </row>
    <row r="308" spans="1:13" s="38" customFormat="1" ht="15">
      <c r="A308" s="39">
        <v>291</v>
      </c>
      <c r="B308" s="40" t="s">
        <v>315</v>
      </c>
      <c r="C308" s="33">
        <f t="shared" si="44"/>
        <v>1</v>
      </c>
      <c r="D308" s="34">
        <f t="shared" si="45"/>
        <v>31</v>
      </c>
      <c r="E308" s="35">
        <f t="shared" si="46"/>
        <v>10981.935483870968</v>
      </c>
      <c r="F308" s="35">
        <f t="shared" si="47"/>
        <v>340440</v>
      </c>
      <c r="G308" s="35">
        <f t="shared" si="48"/>
        <v>27399868</v>
      </c>
      <c r="H308" s="36">
        <f t="shared" si="49"/>
        <v>2465988.12</v>
      </c>
      <c r="I308" s="37">
        <f t="shared" si="50"/>
        <v>193.5494998237575</v>
      </c>
      <c r="J308" s="36">
        <f t="shared" si="51"/>
      </c>
      <c r="K308" s="37">
        <f t="shared" si="54"/>
      </c>
      <c r="L308" s="56">
        <f t="shared" si="52"/>
        <v>1.2424877375321661</v>
      </c>
      <c r="M308" s="38">
        <f t="shared" si="53"/>
        <v>0</v>
      </c>
    </row>
    <row r="309" spans="1:13" s="38" customFormat="1" ht="15">
      <c r="A309" s="39">
        <v>292</v>
      </c>
      <c r="B309" s="40" t="s">
        <v>316</v>
      </c>
      <c r="C309" s="33">
        <f t="shared" si="44"/>
        <v>1</v>
      </c>
      <c r="D309" s="34">
        <f t="shared" si="45"/>
        <v>7.134062927496579</v>
      </c>
      <c r="E309" s="35">
        <f t="shared" si="46"/>
        <v>11432.195206136146</v>
      </c>
      <c r="F309" s="35">
        <f t="shared" si="47"/>
        <v>81558</v>
      </c>
      <c r="G309" s="35">
        <f t="shared" si="48"/>
        <v>20952079.5</v>
      </c>
      <c r="H309" s="36">
        <f t="shared" si="49"/>
        <v>1885687.155</v>
      </c>
      <c r="I309" s="37">
        <f t="shared" si="50"/>
        <v>157.8112621827562</v>
      </c>
      <c r="J309" s="36">
        <f t="shared" si="51"/>
      </c>
      <c r="K309" s="37">
        <f t="shared" si="54"/>
      </c>
      <c r="L309" s="56">
        <f t="shared" si="52"/>
        <v>0.3892596913829007</v>
      </c>
      <c r="M309" s="38">
        <f t="shared" si="53"/>
        <v>0</v>
      </c>
    </row>
    <row r="310" spans="1:13" s="38" customFormat="1" ht="15">
      <c r="A310" s="39">
        <v>293</v>
      </c>
      <c r="B310" s="40" t="s">
        <v>317</v>
      </c>
      <c r="C310" s="33">
        <f t="shared" si="44"/>
        <v>1</v>
      </c>
      <c r="D310" s="34">
        <f t="shared" si="45"/>
        <v>6.021389922472317</v>
      </c>
      <c r="E310" s="35">
        <f t="shared" si="46"/>
        <v>8746.817707891452</v>
      </c>
      <c r="F310" s="35">
        <f t="shared" si="47"/>
        <v>52668</v>
      </c>
      <c r="G310" s="35">
        <f t="shared" si="48"/>
        <v>78216930.65</v>
      </c>
      <c r="H310" s="36">
        <f t="shared" si="49"/>
        <v>7039523.7585</v>
      </c>
      <c r="I310" s="37">
        <f t="shared" si="50"/>
        <v>798.7883127135942</v>
      </c>
      <c r="J310" s="36">
        <f t="shared" si="51"/>
      </c>
      <c r="K310" s="37">
        <f t="shared" si="54"/>
      </c>
      <c r="L310" s="56">
        <f t="shared" si="52"/>
        <v>0.06733580512852813</v>
      </c>
      <c r="M310" s="38">
        <f t="shared" si="53"/>
        <v>0</v>
      </c>
    </row>
    <row r="311" spans="1:13" s="38" customFormat="1" ht="15">
      <c r="A311" s="39">
        <v>294</v>
      </c>
      <c r="B311" s="40" t="s">
        <v>318</v>
      </c>
      <c r="C311" s="33">
        <f t="shared" si="44"/>
        <v>0</v>
      </c>
      <c r="D311" s="34">
        <f t="shared" si="45"/>
        <v>0</v>
      </c>
      <c r="E311" s="35">
        <f t="shared" si="46"/>
        <v>0</v>
      </c>
      <c r="F311" s="35">
        <f t="shared" si="47"/>
        <v>0</v>
      </c>
      <c r="G311" s="35">
        <f t="shared" si="48"/>
        <v>0</v>
      </c>
      <c r="H311" s="36">
        <f t="shared" si="49"/>
        <v>0</v>
      </c>
      <c r="I311" s="37">
        <f t="shared" si="50"/>
      </c>
      <c r="J311" s="36">
        <f t="shared" si="51"/>
      </c>
      <c r="K311" s="37">
        <f t="shared" si="54"/>
      </c>
      <c r="L311" s="56">
        <f t="shared" si="52"/>
      </c>
      <c r="M311" s="38">
        <f t="shared" si="53"/>
        <v>0</v>
      </c>
    </row>
    <row r="312" spans="1:13" s="38" customFormat="1" ht="15">
      <c r="A312" s="39">
        <v>295</v>
      </c>
      <c r="B312" s="40" t="s">
        <v>319</v>
      </c>
      <c r="C312" s="33">
        <f t="shared" si="44"/>
        <v>1</v>
      </c>
      <c r="D312" s="34">
        <f t="shared" si="45"/>
        <v>70.11201308003123</v>
      </c>
      <c r="E312" s="35">
        <f t="shared" si="46"/>
        <v>9843.919318251195</v>
      </c>
      <c r="F312" s="35">
        <f t="shared" si="47"/>
        <v>690177</v>
      </c>
      <c r="G312" s="35">
        <f t="shared" si="48"/>
        <v>42149776.8</v>
      </c>
      <c r="H312" s="36">
        <f t="shared" si="49"/>
        <v>3793479.9119999995</v>
      </c>
      <c r="I312" s="37">
        <f t="shared" si="50"/>
        <v>315.25074634107335</v>
      </c>
      <c r="J312" s="36">
        <f t="shared" si="51"/>
      </c>
      <c r="K312" s="37">
        <f t="shared" si="54"/>
      </c>
      <c r="L312" s="56">
        <f t="shared" si="52"/>
        <v>1.6374392758350267</v>
      </c>
      <c r="M312" s="38">
        <f t="shared" si="53"/>
        <v>0</v>
      </c>
    </row>
    <row r="313" spans="1:13" s="38" customFormat="1" ht="15">
      <c r="A313" s="39">
        <v>297</v>
      </c>
      <c r="B313" s="40" t="s">
        <v>321</v>
      </c>
      <c r="C313" s="33">
        <f t="shared" si="44"/>
        <v>0</v>
      </c>
      <c r="D313" s="34">
        <f t="shared" si="45"/>
        <v>0</v>
      </c>
      <c r="E313" s="35">
        <f t="shared" si="46"/>
        <v>0</v>
      </c>
      <c r="F313" s="35">
        <f t="shared" si="47"/>
        <v>0</v>
      </c>
      <c r="G313" s="35">
        <f t="shared" si="48"/>
        <v>0</v>
      </c>
      <c r="H313" s="36">
        <f t="shared" si="49"/>
        <v>0</v>
      </c>
      <c r="I313" s="37">
        <f t="shared" si="50"/>
      </c>
      <c r="J313" s="36">
        <f t="shared" si="51"/>
      </c>
      <c r="K313" s="37">
        <f t="shared" si="54"/>
      </c>
      <c r="L313" s="56">
        <f t="shared" si="52"/>
      </c>
      <c r="M313" s="38">
        <f t="shared" si="53"/>
        <v>0</v>
      </c>
    </row>
    <row r="314" spans="1:13" s="38" customFormat="1" ht="15">
      <c r="A314" s="39">
        <v>298</v>
      </c>
      <c r="B314" s="40" t="s">
        <v>322</v>
      </c>
      <c r="C314" s="33">
        <f t="shared" si="44"/>
        <v>1</v>
      </c>
      <c r="D314" s="34">
        <f t="shared" si="45"/>
        <v>0</v>
      </c>
      <c r="E314" s="35">
        <f t="shared" si="46"/>
        <v>12314.830847684208</v>
      </c>
      <c r="F314" s="35">
        <f t="shared" si="47"/>
        <v>0</v>
      </c>
      <c r="G314" s="35">
        <f t="shared" si="48"/>
        <v>7356730</v>
      </c>
      <c r="H314" s="36">
        <f t="shared" si="49"/>
        <v>662105.7</v>
      </c>
      <c r="I314" s="37">
        <f t="shared" si="50"/>
        <v>53.76490413788414</v>
      </c>
      <c r="J314" s="36">
        <f t="shared" si="51"/>
      </c>
      <c r="K314" s="37">
        <f t="shared" si="54"/>
      </c>
      <c r="L314" s="56">
        <f t="shared" si="52"/>
        <v>0</v>
      </c>
      <c r="M314" s="38">
        <f t="shared" si="53"/>
        <v>0</v>
      </c>
    </row>
    <row r="315" spans="1:13" s="38" customFormat="1" ht="15">
      <c r="A315" s="39">
        <v>299</v>
      </c>
      <c r="B315" s="40" t="s">
        <v>323</v>
      </c>
      <c r="C315" s="33">
        <f t="shared" si="44"/>
        <v>0</v>
      </c>
      <c r="D315" s="34">
        <f t="shared" si="45"/>
        <v>0</v>
      </c>
      <c r="E315" s="35">
        <f t="shared" si="46"/>
        <v>0</v>
      </c>
      <c r="F315" s="35">
        <f t="shared" si="47"/>
        <v>0</v>
      </c>
      <c r="G315" s="35">
        <f t="shared" si="48"/>
        <v>0</v>
      </c>
      <c r="H315" s="36">
        <f t="shared" si="49"/>
        <v>0</v>
      </c>
      <c r="I315" s="37">
        <f t="shared" si="50"/>
      </c>
      <c r="J315" s="36">
        <f t="shared" si="51"/>
      </c>
      <c r="K315" s="37">
        <f t="shared" si="54"/>
      </c>
      <c r="L315" s="56">
        <f t="shared" si="52"/>
      </c>
      <c r="M315" s="38">
        <f t="shared" si="53"/>
        <v>0</v>
      </c>
    </row>
    <row r="316" spans="1:13" s="38" customFormat="1" ht="15">
      <c r="A316" s="39">
        <v>300</v>
      </c>
      <c r="B316" s="40" t="s">
        <v>324</v>
      </c>
      <c r="C316" s="33">
        <f t="shared" si="44"/>
        <v>1</v>
      </c>
      <c r="D316" s="34">
        <f t="shared" si="45"/>
        <v>5</v>
      </c>
      <c r="E316" s="35">
        <f t="shared" si="46"/>
        <v>19591.2</v>
      </c>
      <c r="F316" s="35">
        <f t="shared" si="47"/>
        <v>97956</v>
      </c>
      <c r="G316" s="35">
        <f t="shared" si="48"/>
        <v>4603500.85</v>
      </c>
      <c r="H316" s="36">
        <f t="shared" si="49"/>
        <v>414315.07649999997</v>
      </c>
      <c r="I316" s="37">
        <f t="shared" si="50"/>
        <v>16.148019340316058</v>
      </c>
      <c r="J316" s="36">
        <f t="shared" si="51"/>
      </c>
      <c r="K316" s="37">
        <f t="shared" si="54"/>
      </c>
      <c r="L316" s="56">
        <f t="shared" si="52"/>
        <v>2.1278588446442885</v>
      </c>
      <c r="M316" s="38">
        <f t="shared" si="53"/>
        <v>0</v>
      </c>
    </row>
    <row r="317" spans="1:13" s="38" customFormat="1" ht="15">
      <c r="A317" s="39">
        <v>301</v>
      </c>
      <c r="B317" s="40" t="s">
        <v>325</v>
      </c>
      <c r="C317" s="33">
        <f t="shared" si="44"/>
        <v>1</v>
      </c>
      <c r="D317" s="34">
        <f t="shared" si="45"/>
        <v>83.67668974051958</v>
      </c>
      <c r="E317" s="35">
        <f t="shared" si="46"/>
        <v>10735.104397479745</v>
      </c>
      <c r="F317" s="35">
        <f t="shared" si="47"/>
        <v>898278</v>
      </c>
      <c r="G317" s="35">
        <f t="shared" si="48"/>
        <v>19493142.8</v>
      </c>
      <c r="H317" s="36">
        <f t="shared" si="49"/>
        <v>1754382.852</v>
      </c>
      <c r="I317" s="37">
        <f t="shared" si="50"/>
        <v>79.7481626914579</v>
      </c>
      <c r="J317" s="36">
        <f t="shared" si="51"/>
      </c>
      <c r="K317" s="37">
        <f t="shared" si="54"/>
      </c>
      <c r="L317" s="56">
        <f t="shared" si="52"/>
        <v>4.608174316560181</v>
      </c>
      <c r="M317" s="38">
        <f t="shared" si="53"/>
        <v>0</v>
      </c>
    </row>
    <row r="318" spans="1:13" s="38" customFormat="1" ht="15">
      <c r="A318" s="39">
        <v>302</v>
      </c>
      <c r="B318" s="40" t="s">
        <v>326</v>
      </c>
      <c r="C318" s="33">
        <f t="shared" si="44"/>
        <v>0</v>
      </c>
      <c r="D318" s="34">
        <f t="shared" si="45"/>
        <v>0</v>
      </c>
      <c r="E318" s="35">
        <f t="shared" si="46"/>
        <v>8326.715161290324</v>
      </c>
      <c r="F318" s="35">
        <f t="shared" si="47"/>
        <v>0</v>
      </c>
      <c r="G318" s="35">
        <f t="shared" si="48"/>
        <v>0</v>
      </c>
      <c r="H318" s="36">
        <f t="shared" si="49"/>
        <v>0</v>
      </c>
      <c r="I318" s="37">
        <f t="shared" si="50"/>
      </c>
      <c r="J318" s="36">
        <f t="shared" si="51"/>
      </c>
      <c r="K318" s="37">
        <f t="shared" si="54"/>
      </c>
      <c r="L318" s="56">
        <f t="shared" si="52"/>
      </c>
      <c r="M318" s="38">
        <f t="shared" si="53"/>
        <v>0</v>
      </c>
    </row>
    <row r="319" spans="1:13" s="38" customFormat="1" ht="15">
      <c r="A319" s="39">
        <v>303</v>
      </c>
      <c r="B319" s="40" t="s">
        <v>327</v>
      </c>
      <c r="C319" s="33">
        <f t="shared" si="44"/>
        <v>0</v>
      </c>
      <c r="D319" s="34">
        <f t="shared" si="45"/>
        <v>0</v>
      </c>
      <c r="E319" s="35">
        <f t="shared" si="46"/>
        <v>13125.263119999998</v>
      </c>
      <c r="F319" s="35">
        <f t="shared" si="47"/>
        <v>0</v>
      </c>
      <c r="G319" s="35">
        <f t="shared" si="48"/>
        <v>0</v>
      </c>
      <c r="H319" s="36">
        <f t="shared" si="49"/>
        <v>0</v>
      </c>
      <c r="I319" s="37">
        <f t="shared" si="50"/>
      </c>
      <c r="J319" s="36">
        <f t="shared" si="51"/>
      </c>
      <c r="K319" s="37">
        <f t="shared" si="54"/>
      </c>
      <c r="L319" s="56">
        <f t="shared" si="52"/>
      </c>
      <c r="M319" s="38">
        <f t="shared" si="53"/>
        <v>0</v>
      </c>
    </row>
    <row r="320" spans="1:13" s="38" customFormat="1" ht="15">
      <c r="A320" s="39">
        <v>304</v>
      </c>
      <c r="B320" s="40" t="s">
        <v>328</v>
      </c>
      <c r="C320" s="33">
        <f t="shared" si="44"/>
        <v>1</v>
      </c>
      <c r="D320" s="34">
        <f t="shared" si="45"/>
        <v>3.0062305295950176</v>
      </c>
      <c r="E320" s="35">
        <f t="shared" si="46"/>
        <v>13064.201036269422</v>
      </c>
      <c r="F320" s="35">
        <f t="shared" si="47"/>
        <v>39274</v>
      </c>
      <c r="G320" s="35">
        <f t="shared" si="48"/>
        <v>23023135.6</v>
      </c>
      <c r="H320" s="36">
        <f t="shared" si="49"/>
        <v>2072082.2040000001</v>
      </c>
      <c r="I320" s="37">
        <f t="shared" si="50"/>
        <v>155.601417825432</v>
      </c>
      <c r="J320" s="36">
        <f t="shared" si="51"/>
      </c>
      <c r="K320" s="37">
        <f t="shared" si="54"/>
      </c>
      <c r="L320" s="56">
        <f t="shared" si="52"/>
        <v>0.17058493109861195</v>
      </c>
      <c r="M320" s="38">
        <f t="shared" si="53"/>
        <v>0</v>
      </c>
    </row>
    <row r="321" spans="1:13" s="38" customFormat="1" ht="15">
      <c r="A321" s="39">
        <v>305</v>
      </c>
      <c r="B321" s="40" t="s">
        <v>329</v>
      </c>
      <c r="C321" s="33">
        <f t="shared" si="44"/>
        <v>1</v>
      </c>
      <c r="D321" s="34">
        <f t="shared" si="45"/>
        <v>66.48475494478717</v>
      </c>
      <c r="E321" s="35">
        <f t="shared" si="46"/>
        <v>10073.768047369675</v>
      </c>
      <c r="F321" s="35">
        <f t="shared" si="47"/>
        <v>669752</v>
      </c>
      <c r="G321" s="35">
        <f t="shared" si="48"/>
        <v>38024723.1</v>
      </c>
      <c r="H321" s="36">
        <f t="shared" si="49"/>
        <v>3422225.079</v>
      </c>
      <c r="I321" s="37">
        <f t="shared" si="50"/>
        <v>273.23173077413554</v>
      </c>
      <c r="J321" s="36">
        <f t="shared" si="51"/>
      </c>
      <c r="K321" s="37">
        <f t="shared" si="54"/>
      </c>
      <c r="L321" s="56">
        <f t="shared" si="52"/>
        <v>1.7613593088860653</v>
      </c>
      <c r="M321" s="38">
        <f t="shared" si="53"/>
        <v>0</v>
      </c>
    </row>
    <row r="322" spans="1:13" s="38" customFormat="1" ht="15">
      <c r="A322" s="39">
        <v>306</v>
      </c>
      <c r="B322" s="40" t="s">
        <v>330</v>
      </c>
      <c r="C322" s="33">
        <f t="shared" si="44"/>
        <v>1</v>
      </c>
      <c r="D322" s="34">
        <f t="shared" si="45"/>
        <v>0</v>
      </c>
      <c r="E322" s="35">
        <f t="shared" si="46"/>
        <v>12139.499436619717</v>
      </c>
      <c r="F322" s="35">
        <f t="shared" si="47"/>
        <v>0</v>
      </c>
      <c r="G322" s="35">
        <f t="shared" si="48"/>
        <v>1776893</v>
      </c>
      <c r="H322" s="36">
        <f t="shared" si="49"/>
        <v>159920.37</v>
      </c>
      <c r="I322" s="37">
        <f t="shared" si="50"/>
        <v>13.173555535378018</v>
      </c>
      <c r="J322" s="36">
        <f t="shared" si="51"/>
      </c>
      <c r="K322" s="37">
        <f t="shared" si="54"/>
      </c>
      <c r="L322" s="56">
        <f t="shared" si="52"/>
        <v>0</v>
      </c>
      <c r="M322" s="38">
        <f t="shared" si="53"/>
        <v>0</v>
      </c>
    </row>
    <row r="323" spans="1:13" s="38" customFormat="1" ht="15">
      <c r="A323" s="39">
        <v>307</v>
      </c>
      <c r="B323" s="40" t="s">
        <v>331</v>
      </c>
      <c r="C323" s="33">
        <f t="shared" si="44"/>
        <v>1</v>
      </c>
      <c r="D323" s="34">
        <f t="shared" si="45"/>
        <v>17.977088278966118</v>
      </c>
      <c r="E323" s="35">
        <f t="shared" si="46"/>
        <v>11032.264898651656</v>
      </c>
      <c r="F323" s="35">
        <f t="shared" si="47"/>
        <v>198328</v>
      </c>
      <c r="G323" s="35">
        <f t="shared" si="48"/>
        <v>41851109.25</v>
      </c>
      <c r="H323" s="36">
        <f t="shared" si="49"/>
        <v>3766599.8325</v>
      </c>
      <c r="I323" s="37">
        <f t="shared" si="50"/>
        <v>323.4396441057274</v>
      </c>
      <c r="J323" s="36">
        <f t="shared" si="51"/>
      </c>
      <c r="K323" s="37">
        <f t="shared" si="54"/>
      </c>
      <c r="L323" s="56">
        <f t="shared" si="52"/>
        <v>0.47388947044456176</v>
      </c>
      <c r="M323" s="38">
        <f t="shared" si="53"/>
        <v>0</v>
      </c>
    </row>
    <row r="324" spans="1:13" s="38" customFormat="1" ht="15">
      <c r="A324" s="39">
        <v>308</v>
      </c>
      <c r="B324" s="40" t="s">
        <v>332</v>
      </c>
      <c r="C324" s="33">
        <f t="shared" si="44"/>
        <v>1</v>
      </c>
      <c r="D324" s="34">
        <f t="shared" si="45"/>
        <v>10.0124562442756</v>
      </c>
      <c r="E324" s="35">
        <f t="shared" si="46"/>
        <v>15750.281065164294</v>
      </c>
      <c r="F324" s="35">
        <f t="shared" si="47"/>
        <v>157699</v>
      </c>
      <c r="G324" s="35">
        <f t="shared" si="48"/>
        <v>89630965</v>
      </c>
      <c r="H324" s="36">
        <f t="shared" si="49"/>
        <v>8066786.85</v>
      </c>
      <c r="I324" s="37">
        <f t="shared" si="50"/>
        <v>502.1553467698387</v>
      </c>
      <c r="J324" s="36">
        <f t="shared" si="51"/>
      </c>
      <c r="K324" s="37">
        <f t="shared" si="54"/>
      </c>
      <c r="L324" s="56">
        <f t="shared" si="52"/>
        <v>0.17594254396346173</v>
      </c>
      <c r="M324" s="38">
        <f t="shared" si="53"/>
        <v>0</v>
      </c>
    </row>
    <row r="325" spans="1:13" s="38" customFormat="1" ht="15">
      <c r="A325" s="39">
        <v>309</v>
      </c>
      <c r="B325" s="40" t="s">
        <v>333</v>
      </c>
      <c r="C325" s="33">
        <f t="shared" si="44"/>
        <v>1</v>
      </c>
      <c r="D325" s="34">
        <f t="shared" si="45"/>
        <v>0</v>
      </c>
      <c r="E325" s="35">
        <f t="shared" si="46"/>
        <v>9988.70932166302</v>
      </c>
      <c r="F325" s="35">
        <f t="shared" si="47"/>
        <v>0</v>
      </c>
      <c r="G325" s="35">
        <f t="shared" si="48"/>
        <v>13817578.813869346</v>
      </c>
      <c r="H325" s="36">
        <f t="shared" si="49"/>
        <v>1243582.093248241</v>
      </c>
      <c r="I325" s="37">
        <f t="shared" si="50"/>
        <v>124.49877688914438</v>
      </c>
      <c r="J325" s="36">
        <f t="shared" si="51"/>
        <v>1934461.0339417085</v>
      </c>
      <c r="K325" s="37">
        <f t="shared" si="54"/>
        <v>193.66476404978016</v>
      </c>
      <c r="L325" s="56">
        <f t="shared" si="52"/>
        <v>0</v>
      </c>
      <c r="M325" s="38">
        <f t="shared" si="53"/>
        <v>0</v>
      </c>
    </row>
    <row r="326" spans="1:13" s="38" customFormat="1" ht="15">
      <c r="A326" s="39">
        <v>310</v>
      </c>
      <c r="B326" s="40" t="s">
        <v>334</v>
      </c>
      <c r="C326" s="33">
        <f t="shared" si="44"/>
        <v>1</v>
      </c>
      <c r="D326" s="34">
        <f t="shared" si="45"/>
        <v>20.132756132756132</v>
      </c>
      <c r="E326" s="35">
        <f t="shared" si="46"/>
        <v>9478.980361238533</v>
      </c>
      <c r="F326" s="35">
        <f t="shared" si="47"/>
        <v>190838</v>
      </c>
      <c r="G326" s="35">
        <f t="shared" si="48"/>
        <v>32206136</v>
      </c>
      <c r="H326" s="36">
        <f t="shared" si="49"/>
        <v>2898552.2399999998</v>
      </c>
      <c r="I326" s="37">
        <f t="shared" si="50"/>
        <v>285.6545890813732</v>
      </c>
      <c r="J326" s="36">
        <f t="shared" si="51"/>
      </c>
      <c r="K326" s="37">
        <f t="shared" si="54"/>
      </c>
      <c r="L326" s="56">
        <f t="shared" si="52"/>
        <v>0.5925516802139816</v>
      </c>
      <c r="M326" s="38">
        <f t="shared" si="53"/>
        <v>0</v>
      </c>
    </row>
    <row r="327" spans="1:13" s="38" customFormat="1" ht="15">
      <c r="A327" s="39">
        <v>311</v>
      </c>
      <c r="B327" s="40" t="s">
        <v>335</v>
      </c>
      <c r="C327" s="33">
        <f t="shared" si="44"/>
        <v>0</v>
      </c>
      <c r="D327" s="34">
        <f t="shared" si="45"/>
        <v>0</v>
      </c>
      <c r="E327" s="35">
        <f t="shared" si="46"/>
        <v>0</v>
      </c>
      <c r="F327" s="35">
        <f t="shared" si="47"/>
        <v>0</v>
      </c>
      <c r="G327" s="35">
        <f t="shared" si="48"/>
        <v>0</v>
      </c>
      <c r="H327" s="36">
        <f t="shared" si="49"/>
        <v>0</v>
      </c>
      <c r="I327" s="37">
        <f t="shared" si="50"/>
      </c>
      <c r="J327" s="36">
        <f t="shared" si="51"/>
      </c>
      <c r="K327" s="37">
        <f t="shared" si="54"/>
      </c>
      <c r="L327" s="56">
        <f t="shared" si="52"/>
      </c>
      <c r="M327" s="38">
        <f t="shared" si="53"/>
        <v>0</v>
      </c>
    </row>
    <row r="328" spans="1:13" s="38" customFormat="1" ht="15">
      <c r="A328" s="39">
        <v>312</v>
      </c>
      <c r="B328" s="40" t="s">
        <v>336</v>
      </c>
      <c r="C328" s="33">
        <f t="shared" si="44"/>
        <v>0</v>
      </c>
      <c r="D328" s="34">
        <f t="shared" si="45"/>
        <v>0</v>
      </c>
      <c r="E328" s="35">
        <f t="shared" si="46"/>
        <v>0</v>
      </c>
      <c r="F328" s="35">
        <f t="shared" si="47"/>
        <v>0</v>
      </c>
      <c r="G328" s="35">
        <f t="shared" si="48"/>
        <v>0</v>
      </c>
      <c r="H328" s="36">
        <f t="shared" si="49"/>
        <v>0</v>
      </c>
      <c r="I328" s="37">
        <f t="shared" si="50"/>
      </c>
      <c r="J328" s="36">
        <f t="shared" si="51"/>
      </c>
      <c r="K328" s="37">
        <f t="shared" si="54"/>
      </c>
      <c r="L328" s="56">
        <f t="shared" si="52"/>
      </c>
      <c r="M328" s="38">
        <f t="shared" si="53"/>
        <v>0</v>
      </c>
    </row>
    <row r="329" spans="1:13" s="38" customFormat="1" ht="15">
      <c r="A329" s="39">
        <v>313</v>
      </c>
      <c r="B329" s="40" t="s">
        <v>337</v>
      </c>
      <c r="C329" s="33">
        <f t="shared" si="44"/>
        <v>0</v>
      </c>
      <c r="D329" s="34">
        <f t="shared" si="45"/>
        <v>0</v>
      </c>
      <c r="E329" s="35">
        <f t="shared" si="46"/>
        <v>12697.210000000001</v>
      </c>
      <c r="F329" s="35">
        <f t="shared" si="47"/>
        <v>0</v>
      </c>
      <c r="G329" s="35">
        <f t="shared" si="48"/>
        <v>0</v>
      </c>
      <c r="H329" s="36">
        <f t="shared" si="49"/>
        <v>0</v>
      </c>
      <c r="I329" s="37">
        <f t="shared" si="50"/>
      </c>
      <c r="J329" s="36">
        <f t="shared" si="51"/>
      </c>
      <c r="K329" s="37">
        <f t="shared" si="54"/>
      </c>
      <c r="L329" s="56">
        <f t="shared" si="52"/>
      </c>
      <c r="M329" s="38">
        <f t="shared" si="53"/>
        <v>0</v>
      </c>
    </row>
    <row r="330" spans="1:13" s="38" customFormat="1" ht="15">
      <c r="A330" s="39">
        <v>314</v>
      </c>
      <c r="B330" s="40" t="s">
        <v>338</v>
      </c>
      <c r="C330" s="33">
        <f aca="true" t="shared" si="55" ref="C330:C397">VLOOKUP(A330,distinfo,3)</f>
        <v>1</v>
      </c>
      <c r="D330" s="34">
        <f aca="true" t="shared" si="56" ref="D330:D393">VLOOKUP(A330,distdata,2)</f>
        <v>8.112935069868179</v>
      </c>
      <c r="E330" s="35">
        <f aca="true" t="shared" si="57" ref="E330:E393">IF(D330=0,(VLOOKUP(A330,distinfo,6)+VLOOKUP(A330,distinfo,7)),(VLOOKUP(A330,distdata,3)/VLOOKUP(A330,distdata,2)))</f>
        <v>14569.573031467708</v>
      </c>
      <c r="F330" s="35">
        <f aca="true" t="shared" si="58" ref="F330:F393">VLOOKUP(A330,distdata,3)</f>
        <v>118202</v>
      </c>
      <c r="G330" s="35">
        <f aca="true" t="shared" si="59" ref="G330:G393">IF($A330=352,0,VLOOKUP($A330,distinfo,9))</f>
        <v>39739995</v>
      </c>
      <c r="H330" s="36">
        <f aca="true" t="shared" si="60" ref="H330:H393">G330*0.09</f>
        <v>3576599.55</v>
      </c>
      <c r="I330" s="37">
        <f aca="true" t="shared" si="61" ref="I330:I393">IF(AND(C330=1,G330&gt;0,H330&gt;0),(H330-F330)/E330,"")</f>
        <v>237.3712354185309</v>
      </c>
      <c r="J330" s="36">
        <f aca="true" t="shared" si="62" ref="J330:J393">IF(VLOOKUP(A330,distinfo,4)=14,G330*0.14,"")</f>
      </c>
      <c r="K330" s="37">
        <f t="shared" si="54"/>
      </c>
      <c r="L330" s="56">
        <f aca="true" t="shared" si="63" ref="L330:L393">IF(G330=0,"",F330/G330*100)</f>
        <v>0.2974383866933048</v>
      </c>
      <c r="M330" s="38">
        <f aca="true" t="shared" si="64" ref="M330:M393">IF(IF(AND(C330=1,E330&gt;0,G330&gt;0),1,0)=1,IF(OR(AND(C330=1,I330&lt;10),AND(C330=1,F330/G330&gt;0.085)),1,0),0)</f>
        <v>0</v>
      </c>
    </row>
    <row r="331" spans="1:13" s="38" customFormat="1" ht="15">
      <c r="A331" s="39">
        <v>315</v>
      </c>
      <c r="B331" s="40" t="s">
        <v>339</v>
      </c>
      <c r="C331" s="33">
        <f t="shared" si="55"/>
        <v>1</v>
      </c>
      <c r="D331" s="34">
        <f t="shared" si="56"/>
        <v>9.208884874173414</v>
      </c>
      <c r="E331" s="35">
        <f t="shared" si="57"/>
        <v>13533.343255220841</v>
      </c>
      <c r="F331" s="35">
        <f t="shared" si="58"/>
        <v>124627</v>
      </c>
      <c r="G331" s="35">
        <f t="shared" si="59"/>
        <v>39303695.8</v>
      </c>
      <c r="H331" s="36">
        <f t="shared" si="60"/>
        <v>3537332.6219999995</v>
      </c>
      <c r="I331" s="37">
        <f t="shared" si="61"/>
        <v>252.1701812804799</v>
      </c>
      <c r="J331" s="36">
        <f t="shared" si="62"/>
      </c>
      <c r="K331" s="37">
        <f t="shared" si="54"/>
      </c>
      <c r="L331" s="56">
        <f t="shared" si="63"/>
        <v>0.317087229237104</v>
      </c>
      <c r="M331" s="38">
        <f t="shared" si="64"/>
        <v>0</v>
      </c>
    </row>
    <row r="332" spans="1:13" s="38" customFormat="1" ht="15">
      <c r="A332" s="39">
        <v>316</v>
      </c>
      <c r="B332" s="40" t="s">
        <v>340</v>
      </c>
      <c r="C332" s="33">
        <f t="shared" si="55"/>
        <v>1</v>
      </c>
      <c r="D332" s="34">
        <f t="shared" si="56"/>
        <v>20.000000000000004</v>
      </c>
      <c r="E332" s="35">
        <f t="shared" si="57"/>
        <v>10580.049999999997</v>
      </c>
      <c r="F332" s="35">
        <f t="shared" si="58"/>
        <v>211601</v>
      </c>
      <c r="G332" s="35">
        <f t="shared" si="59"/>
        <v>20884207</v>
      </c>
      <c r="H332" s="36">
        <f t="shared" si="60"/>
        <v>1879578.63</v>
      </c>
      <c r="I332" s="37">
        <f t="shared" si="61"/>
        <v>157.65309521221548</v>
      </c>
      <c r="J332" s="36">
        <f t="shared" si="62"/>
        <v>2923788.9800000004</v>
      </c>
      <c r="K332" s="37">
        <f aca="true" t="shared" si="65" ref="K332:K395">IF(J332="","",(J332-F332)/E332)</f>
        <v>256.3492592190019</v>
      </c>
      <c r="L332" s="56">
        <f t="shared" si="63"/>
        <v>1.0132106045491696</v>
      </c>
      <c r="M332" s="38">
        <f t="shared" si="64"/>
        <v>0</v>
      </c>
    </row>
    <row r="333" spans="1:13" s="38" customFormat="1" ht="15">
      <c r="A333" s="39">
        <v>317</v>
      </c>
      <c r="B333" s="40" t="s">
        <v>341</v>
      </c>
      <c r="C333" s="33">
        <f t="shared" si="55"/>
        <v>1</v>
      </c>
      <c r="D333" s="34">
        <f t="shared" si="56"/>
        <v>2.0062305295950154</v>
      </c>
      <c r="E333" s="35">
        <f t="shared" si="57"/>
        <v>12484.108695652176</v>
      </c>
      <c r="F333" s="35">
        <f t="shared" si="58"/>
        <v>25046</v>
      </c>
      <c r="G333" s="35">
        <f t="shared" si="59"/>
        <v>69478388.5</v>
      </c>
      <c r="H333" s="36">
        <f t="shared" si="60"/>
        <v>6253054.965</v>
      </c>
      <c r="I333" s="37">
        <f t="shared" si="61"/>
        <v>498.8749390790726</v>
      </c>
      <c r="J333" s="36">
        <f t="shared" si="62"/>
      </c>
      <c r="K333" s="37">
        <f t="shared" si="65"/>
      </c>
      <c r="L333" s="56">
        <f t="shared" si="63"/>
        <v>0.0360486196365939</v>
      </c>
      <c r="M333" s="38">
        <f t="shared" si="64"/>
        <v>0</v>
      </c>
    </row>
    <row r="334" spans="1:13" s="38" customFormat="1" ht="15">
      <c r="A334" s="39">
        <v>318</v>
      </c>
      <c r="B334" s="40" t="s">
        <v>342</v>
      </c>
      <c r="C334" s="33">
        <f t="shared" si="55"/>
        <v>1</v>
      </c>
      <c r="D334" s="34">
        <f t="shared" si="56"/>
        <v>0</v>
      </c>
      <c r="E334" s="35">
        <f t="shared" si="57"/>
        <v>21280.013410852713</v>
      </c>
      <c r="F334" s="35">
        <f t="shared" si="58"/>
        <v>0</v>
      </c>
      <c r="G334" s="35">
        <f t="shared" si="59"/>
        <v>3013714</v>
      </c>
      <c r="H334" s="36">
        <f t="shared" si="60"/>
        <v>271234.26</v>
      </c>
      <c r="I334" s="37">
        <f t="shared" si="61"/>
        <v>12.745962832038053</v>
      </c>
      <c r="J334" s="36">
        <f t="shared" si="62"/>
      </c>
      <c r="K334" s="37">
        <f t="shared" si="65"/>
      </c>
      <c r="L334" s="56">
        <f t="shared" si="63"/>
        <v>0</v>
      </c>
      <c r="M334" s="38">
        <f t="shared" si="64"/>
        <v>0</v>
      </c>
    </row>
    <row r="335" spans="1:13" s="38" customFormat="1" ht="15">
      <c r="A335" s="39">
        <v>319</v>
      </c>
      <c r="B335" s="40" t="s">
        <v>343</v>
      </c>
      <c r="C335" s="33">
        <f t="shared" si="55"/>
        <v>0</v>
      </c>
      <c r="D335" s="34">
        <f t="shared" si="56"/>
        <v>0</v>
      </c>
      <c r="E335" s="35">
        <f t="shared" si="57"/>
        <v>0</v>
      </c>
      <c r="F335" s="35">
        <f t="shared" si="58"/>
        <v>0</v>
      </c>
      <c r="G335" s="35">
        <f t="shared" si="59"/>
        <v>0</v>
      </c>
      <c r="H335" s="36">
        <f t="shared" si="60"/>
        <v>0</v>
      </c>
      <c r="I335" s="37">
        <f t="shared" si="61"/>
      </c>
      <c r="J335" s="36">
        <f t="shared" si="62"/>
      </c>
      <c r="K335" s="37">
        <f t="shared" si="65"/>
      </c>
      <c r="L335" s="56">
        <f t="shared" si="63"/>
      </c>
      <c r="M335" s="38">
        <f t="shared" si="64"/>
        <v>0</v>
      </c>
    </row>
    <row r="336" spans="1:13" s="38" customFormat="1" ht="15">
      <c r="A336" s="39">
        <v>320</v>
      </c>
      <c r="B336" s="40" t="s">
        <v>344</v>
      </c>
      <c r="C336" s="33">
        <f t="shared" si="55"/>
        <v>0</v>
      </c>
      <c r="D336" s="34">
        <f t="shared" si="56"/>
        <v>0</v>
      </c>
      <c r="E336" s="35">
        <f t="shared" si="57"/>
        <v>0</v>
      </c>
      <c r="F336" s="35">
        <f t="shared" si="58"/>
        <v>0</v>
      </c>
      <c r="G336" s="35">
        <f t="shared" si="59"/>
        <v>0</v>
      </c>
      <c r="H336" s="36">
        <f t="shared" si="60"/>
        <v>0</v>
      </c>
      <c r="I336" s="37">
        <f t="shared" si="61"/>
      </c>
      <c r="J336" s="36">
        <f t="shared" si="62"/>
      </c>
      <c r="K336" s="37">
        <f t="shared" si="65"/>
      </c>
      <c r="L336" s="56">
        <f t="shared" si="63"/>
      </c>
      <c r="M336" s="38">
        <f t="shared" si="64"/>
        <v>0</v>
      </c>
    </row>
    <row r="337" spans="1:13" s="38" customFormat="1" ht="15">
      <c r="A337" s="39">
        <v>321</v>
      </c>
      <c r="B337" s="40" t="s">
        <v>345</v>
      </c>
      <c r="C337" s="33">
        <f t="shared" si="55"/>
        <v>1</v>
      </c>
      <c r="D337" s="34">
        <f t="shared" si="56"/>
        <v>8.02180685358255</v>
      </c>
      <c r="E337" s="35">
        <f t="shared" si="57"/>
        <v>13960.944466019426</v>
      </c>
      <c r="F337" s="35">
        <f t="shared" si="58"/>
        <v>111992</v>
      </c>
      <c r="G337" s="35">
        <f t="shared" si="59"/>
        <v>47094273</v>
      </c>
      <c r="H337" s="36">
        <f t="shared" si="60"/>
        <v>4238484.57</v>
      </c>
      <c r="I337" s="37">
        <f t="shared" si="61"/>
        <v>295.5740265312118</v>
      </c>
      <c r="J337" s="36">
        <f t="shared" si="62"/>
      </c>
      <c r="K337" s="37">
        <f t="shared" si="65"/>
      </c>
      <c r="L337" s="56">
        <f t="shared" si="63"/>
        <v>0.23780386205346032</v>
      </c>
      <c r="M337" s="38">
        <f t="shared" si="64"/>
        <v>0</v>
      </c>
    </row>
    <row r="338" spans="1:13" s="38" customFormat="1" ht="15">
      <c r="A338" s="39">
        <v>322</v>
      </c>
      <c r="B338" s="40" t="s">
        <v>346</v>
      </c>
      <c r="C338" s="33">
        <f t="shared" si="55"/>
        <v>1</v>
      </c>
      <c r="D338" s="34">
        <f t="shared" si="56"/>
        <v>16.0482394033796</v>
      </c>
      <c r="E338" s="35">
        <f t="shared" si="57"/>
        <v>13805.25267795692</v>
      </c>
      <c r="F338" s="35">
        <f t="shared" si="58"/>
        <v>221550</v>
      </c>
      <c r="G338" s="35">
        <f t="shared" si="59"/>
        <v>12272117.65</v>
      </c>
      <c r="H338" s="36">
        <f t="shared" si="60"/>
        <v>1104490.5885</v>
      </c>
      <c r="I338" s="37">
        <f t="shared" si="61"/>
        <v>63.956858240617805</v>
      </c>
      <c r="J338" s="36">
        <f t="shared" si="62"/>
      </c>
      <c r="K338" s="37">
        <f t="shared" si="65"/>
      </c>
      <c r="L338" s="56">
        <f t="shared" si="63"/>
        <v>1.805311897413239</v>
      </c>
      <c r="M338" s="38">
        <f t="shared" si="64"/>
        <v>0</v>
      </c>
    </row>
    <row r="339" spans="1:13" s="38" customFormat="1" ht="15">
      <c r="A339" s="39">
        <v>323</v>
      </c>
      <c r="B339" s="40" t="s">
        <v>347</v>
      </c>
      <c r="C339" s="33">
        <f t="shared" si="55"/>
        <v>1</v>
      </c>
      <c r="D339" s="34">
        <f t="shared" si="56"/>
        <v>1.9966722129783696</v>
      </c>
      <c r="E339" s="35">
        <f t="shared" si="57"/>
        <v>10521.506666666666</v>
      </c>
      <c r="F339" s="35">
        <f t="shared" si="58"/>
        <v>21008</v>
      </c>
      <c r="G339" s="35">
        <f t="shared" si="59"/>
        <v>11541887.8</v>
      </c>
      <c r="H339" s="36">
        <f t="shared" si="60"/>
        <v>1038769.902</v>
      </c>
      <c r="I339" s="37">
        <f t="shared" si="61"/>
        <v>96.73157412183046</v>
      </c>
      <c r="J339" s="36">
        <f t="shared" si="62"/>
      </c>
      <c r="K339" s="37">
        <f t="shared" si="65"/>
      </c>
      <c r="L339" s="56">
        <f t="shared" si="63"/>
        <v>0.1820152852291633</v>
      </c>
      <c r="M339" s="38">
        <f t="shared" si="64"/>
        <v>0</v>
      </c>
    </row>
    <row r="340" spans="1:13" s="38" customFormat="1" ht="15">
      <c r="A340" s="39">
        <v>324</v>
      </c>
      <c r="B340" s="40" t="s">
        <v>348</v>
      </c>
      <c r="C340" s="33">
        <f t="shared" si="55"/>
        <v>0</v>
      </c>
      <c r="D340" s="34">
        <f t="shared" si="56"/>
        <v>0</v>
      </c>
      <c r="E340" s="35">
        <f t="shared" si="57"/>
        <v>13804.824545454547</v>
      </c>
      <c r="F340" s="35">
        <f t="shared" si="58"/>
        <v>0</v>
      </c>
      <c r="G340" s="35">
        <f t="shared" si="59"/>
        <v>0</v>
      </c>
      <c r="H340" s="36">
        <f t="shared" si="60"/>
        <v>0</v>
      </c>
      <c r="I340" s="37">
        <f t="shared" si="61"/>
      </c>
      <c r="J340" s="36">
        <f t="shared" si="62"/>
      </c>
      <c r="K340" s="37">
        <f t="shared" si="65"/>
      </c>
      <c r="L340" s="56">
        <f t="shared" si="63"/>
      </c>
      <c r="M340" s="38">
        <f t="shared" si="64"/>
        <v>0</v>
      </c>
    </row>
    <row r="341" spans="1:13" s="38" customFormat="1" ht="15">
      <c r="A341" s="39">
        <v>325</v>
      </c>
      <c r="B341" s="40" t="s">
        <v>349</v>
      </c>
      <c r="C341" s="33">
        <f t="shared" si="55"/>
        <v>1</v>
      </c>
      <c r="D341" s="34">
        <f t="shared" si="56"/>
        <v>13.608499200506637</v>
      </c>
      <c r="E341" s="35">
        <f t="shared" si="57"/>
        <v>10136.459426390273</v>
      </c>
      <c r="F341" s="35">
        <f t="shared" si="58"/>
        <v>137942</v>
      </c>
      <c r="G341" s="35">
        <f t="shared" si="59"/>
        <v>63121959</v>
      </c>
      <c r="H341" s="36">
        <f t="shared" si="60"/>
        <v>5680976.31</v>
      </c>
      <c r="I341" s="37">
        <f t="shared" si="61"/>
        <v>546.8412664454326</v>
      </c>
      <c r="J341" s="36">
        <f t="shared" si="62"/>
      </c>
      <c r="K341" s="37">
        <f t="shared" si="65"/>
      </c>
      <c r="L341" s="56">
        <f t="shared" si="63"/>
        <v>0.21853250783930833</v>
      </c>
      <c r="M341" s="38">
        <f t="shared" si="64"/>
        <v>0</v>
      </c>
    </row>
    <row r="342" spans="1:13" s="38" customFormat="1" ht="15">
      <c r="A342" s="39">
        <v>326</v>
      </c>
      <c r="B342" s="40" t="s">
        <v>350</v>
      </c>
      <c r="C342" s="33">
        <f t="shared" si="55"/>
        <v>1</v>
      </c>
      <c r="D342" s="34">
        <f t="shared" si="56"/>
        <v>11.0813013790743</v>
      </c>
      <c r="E342" s="35">
        <f t="shared" si="57"/>
        <v>10735.381696652106</v>
      </c>
      <c r="F342" s="35">
        <f t="shared" si="58"/>
        <v>118962</v>
      </c>
      <c r="G342" s="35">
        <f t="shared" si="59"/>
        <v>54002255.4</v>
      </c>
      <c r="H342" s="36">
        <f t="shared" si="60"/>
        <v>4860202.986</v>
      </c>
      <c r="I342" s="37">
        <f t="shared" si="61"/>
        <v>441.64624230162065</v>
      </c>
      <c r="J342" s="36">
        <f t="shared" si="62"/>
      </c>
      <c r="K342" s="37">
        <f t="shared" si="65"/>
      </c>
      <c r="L342" s="56">
        <f t="shared" si="63"/>
        <v>0.22029079918762062</v>
      </c>
      <c r="M342" s="38">
        <f t="shared" si="64"/>
        <v>0</v>
      </c>
    </row>
    <row r="343" spans="1:13" s="38" customFormat="1" ht="15">
      <c r="A343" s="39">
        <v>328</v>
      </c>
      <c r="B343" s="40" t="s">
        <v>352</v>
      </c>
      <c r="C343" s="33">
        <f t="shared" si="55"/>
        <v>0</v>
      </c>
      <c r="D343" s="34">
        <f t="shared" si="56"/>
        <v>0</v>
      </c>
      <c r="E343" s="35">
        <f t="shared" si="57"/>
        <v>0</v>
      </c>
      <c r="F343" s="35">
        <f t="shared" si="58"/>
        <v>0</v>
      </c>
      <c r="G343" s="35">
        <f t="shared" si="59"/>
        <v>0</v>
      </c>
      <c r="H343" s="36">
        <f t="shared" si="60"/>
        <v>0</v>
      </c>
      <c r="I343" s="37">
        <f t="shared" si="61"/>
      </c>
      <c r="J343" s="36">
        <f t="shared" si="62"/>
      </c>
      <c r="K343" s="37">
        <f t="shared" si="65"/>
      </c>
      <c r="L343" s="56">
        <f t="shared" si="63"/>
      </c>
      <c r="M343" s="38">
        <f t="shared" si="64"/>
        <v>0</v>
      </c>
    </row>
    <row r="344" spans="1:13" s="38" customFormat="1" ht="15">
      <c r="A344" s="39">
        <v>329</v>
      </c>
      <c r="B344" s="40" t="s">
        <v>353</v>
      </c>
      <c r="C344" s="33">
        <f t="shared" si="55"/>
        <v>0</v>
      </c>
      <c r="D344" s="34">
        <f t="shared" si="56"/>
        <v>0</v>
      </c>
      <c r="E344" s="35">
        <f t="shared" si="57"/>
        <v>0</v>
      </c>
      <c r="F344" s="35">
        <f t="shared" si="58"/>
        <v>0</v>
      </c>
      <c r="G344" s="35">
        <f t="shared" si="59"/>
        <v>0</v>
      </c>
      <c r="H344" s="36">
        <f t="shared" si="60"/>
        <v>0</v>
      </c>
      <c r="I344" s="37">
        <f t="shared" si="61"/>
      </c>
      <c r="J344" s="36">
        <f t="shared" si="62"/>
      </c>
      <c r="K344" s="37">
        <f t="shared" si="65"/>
      </c>
      <c r="L344" s="56">
        <f t="shared" si="63"/>
      </c>
      <c r="M344" s="38">
        <f t="shared" si="64"/>
        <v>0</v>
      </c>
    </row>
    <row r="345" spans="1:13" s="38" customFormat="1" ht="15">
      <c r="A345" s="39">
        <v>330</v>
      </c>
      <c r="B345" s="40" t="s">
        <v>354</v>
      </c>
      <c r="C345" s="33">
        <f t="shared" si="55"/>
        <v>1</v>
      </c>
      <c r="D345" s="34">
        <f t="shared" si="56"/>
        <v>2.0062305295950154</v>
      </c>
      <c r="E345" s="35">
        <f t="shared" si="57"/>
        <v>15980.21739130435</v>
      </c>
      <c r="F345" s="35">
        <f t="shared" si="58"/>
        <v>32060</v>
      </c>
      <c r="G345" s="35">
        <f t="shared" si="59"/>
        <v>41307393.75</v>
      </c>
      <c r="H345" s="36">
        <f t="shared" si="60"/>
        <v>3717665.4375</v>
      </c>
      <c r="I345" s="37">
        <f t="shared" si="61"/>
        <v>230.63550058496236</v>
      </c>
      <c r="J345" s="36">
        <f t="shared" si="62"/>
      </c>
      <c r="K345" s="37">
        <f t="shared" si="65"/>
      </c>
      <c r="L345" s="56">
        <f t="shared" si="63"/>
        <v>0.07761322390377147</v>
      </c>
      <c r="M345" s="38">
        <f t="shared" si="64"/>
        <v>0</v>
      </c>
    </row>
    <row r="346" spans="1:13" s="38" customFormat="1" ht="15">
      <c r="A346" s="39">
        <v>331</v>
      </c>
      <c r="B346" s="40" t="s">
        <v>355</v>
      </c>
      <c r="C346" s="33">
        <f t="shared" si="55"/>
        <v>1</v>
      </c>
      <c r="D346" s="34">
        <f t="shared" si="56"/>
        <v>8.153214774281805</v>
      </c>
      <c r="E346" s="35">
        <f t="shared" si="57"/>
        <v>8881.650000000001</v>
      </c>
      <c r="F346" s="35">
        <f t="shared" si="58"/>
        <v>72414</v>
      </c>
      <c r="G346" s="35">
        <f t="shared" si="59"/>
        <v>17489761</v>
      </c>
      <c r="H346" s="36">
        <f t="shared" si="60"/>
        <v>1574078.49</v>
      </c>
      <c r="I346" s="37">
        <f t="shared" si="61"/>
        <v>169.07494553376904</v>
      </c>
      <c r="J346" s="36">
        <f t="shared" si="62"/>
      </c>
      <c r="K346" s="37">
        <f t="shared" si="65"/>
      </c>
      <c r="L346" s="56">
        <f t="shared" si="63"/>
        <v>0.4140365325746876</v>
      </c>
      <c r="M346" s="38">
        <f t="shared" si="64"/>
        <v>0</v>
      </c>
    </row>
    <row r="347" spans="1:13" s="38" customFormat="1" ht="15">
      <c r="A347" s="39">
        <v>332</v>
      </c>
      <c r="B347" s="40" t="s">
        <v>356</v>
      </c>
      <c r="C347" s="33">
        <f t="shared" si="55"/>
        <v>1</v>
      </c>
      <c r="D347" s="34">
        <f t="shared" si="56"/>
        <v>46.35709019761903</v>
      </c>
      <c r="E347" s="35">
        <f t="shared" si="57"/>
        <v>11232.111372398937</v>
      </c>
      <c r="F347" s="35">
        <f t="shared" si="58"/>
        <v>520688</v>
      </c>
      <c r="G347" s="35">
        <f t="shared" si="59"/>
        <v>42453416</v>
      </c>
      <c r="H347" s="36">
        <f t="shared" si="60"/>
        <v>3820807.44</v>
      </c>
      <c r="I347" s="37">
        <f t="shared" si="61"/>
        <v>293.81113938288576</v>
      </c>
      <c r="J347" s="36">
        <f t="shared" si="62"/>
      </c>
      <c r="K347" s="37">
        <f t="shared" si="65"/>
      </c>
      <c r="L347" s="56">
        <f t="shared" si="63"/>
        <v>1.2264925866036316</v>
      </c>
      <c r="M347" s="38">
        <f t="shared" si="64"/>
        <v>0</v>
      </c>
    </row>
    <row r="348" spans="1:13" s="38" customFormat="1" ht="15">
      <c r="A348" s="39">
        <v>333</v>
      </c>
      <c r="B348" s="40" t="s">
        <v>357</v>
      </c>
      <c r="C348" s="33">
        <f t="shared" si="55"/>
        <v>0</v>
      </c>
      <c r="D348" s="34">
        <f t="shared" si="56"/>
        <v>0</v>
      </c>
      <c r="E348" s="35">
        <f t="shared" si="57"/>
        <v>0</v>
      </c>
      <c r="F348" s="35">
        <f t="shared" si="58"/>
        <v>0</v>
      </c>
      <c r="G348" s="35">
        <f t="shared" si="59"/>
        <v>0</v>
      </c>
      <c r="H348" s="36">
        <f t="shared" si="60"/>
        <v>0</v>
      </c>
      <c r="I348" s="37">
        <f t="shared" si="61"/>
      </c>
      <c r="J348" s="36">
        <f t="shared" si="62"/>
      </c>
      <c r="K348" s="37">
        <f t="shared" si="65"/>
      </c>
      <c r="L348" s="56">
        <f t="shared" si="63"/>
      </c>
      <c r="M348" s="38">
        <f t="shared" si="64"/>
        <v>0</v>
      </c>
    </row>
    <row r="349" spans="1:13" s="38" customFormat="1" ht="15">
      <c r="A349" s="39">
        <v>334</v>
      </c>
      <c r="B349" s="40" t="s">
        <v>358</v>
      </c>
      <c r="C349" s="33">
        <f t="shared" si="55"/>
        <v>0</v>
      </c>
      <c r="D349" s="34">
        <f t="shared" si="56"/>
        <v>0</v>
      </c>
      <c r="E349" s="35">
        <f t="shared" si="57"/>
        <v>0</v>
      </c>
      <c r="F349" s="35">
        <f t="shared" si="58"/>
        <v>0</v>
      </c>
      <c r="G349" s="35">
        <f t="shared" si="59"/>
        <v>0</v>
      </c>
      <c r="H349" s="36">
        <f t="shared" si="60"/>
        <v>0</v>
      </c>
      <c r="I349" s="37">
        <f t="shared" si="61"/>
      </c>
      <c r="J349" s="36">
        <f t="shared" si="62"/>
      </c>
      <c r="K349" s="37">
        <f t="shared" si="65"/>
      </c>
      <c r="L349" s="56">
        <f t="shared" si="63"/>
      </c>
      <c r="M349" s="38">
        <f t="shared" si="64"/>
        <v>0</v>
      </c>
    </row>
    <row r="350" spans="1:13" s="38" customFormat="1" ht="15">
      <c r="A350" s="39">
        <v>335</v>
      </c>
      <c r="B350" s="40" t="s">
        <v>359</v>
      </c>
      <c r="C350" s="33">
        <f t="shared" si="55"/>
        <v>1</v>
      </c>
      <c r="D350" s="34">
        <f t="shared" si="56"/>
        <v>0</v>
      </c>
      <c r="E350" s="35">
        <f t="shared" si="57"/>
        <v>13232.456579761521</v>
      </c>
      <c r="F350" s="35">
        <f t="shared" si="58"/>
        <v>0</v>
      </c>
      <c r="G350" s="35">
        <f t="shared" si="59"/>
        <v>41073838.7</v>
      </c>
      <c r="H350" s="36">
        <f t="shared" si="60"/>
        <v>3696645.483</v>
      </c>
      <c r="I350" s="37">
        <f t="shared" si="61"/>
        <v>279.36199606759806</v>
      </c>
      <c r="J350" s="36">
        <f t="shared" si="62"/>
      </c>
      <c r="K350" s="37">
        <f t="shared" si="65"/>
      </c>
      <c r="L350" s="56">
        <f t="shared" si="63"/>
        <v>0</v>
      </c>
      <c r="M350" s="38">
        <f t="shared" si="64"/>
        <v>0</v>
      </c>
    </row>
    <row r="351" spans="1:13" s="38" customFormat="1" ht="15">
      <c r="A351" s="39">
        <v>336</v>
      </c>
      <c r="B351" s="40" t="s">
        <v>360</v>
      </c>
      <c r="C351" s="33">
        <f t="shared" si="55"/>
        <v>1</v>
      </c>
      <c r="D351" s="34">
        <f t="shared" si="56"/>
        <v>78.0457051952779</v>
      </c>
      <c r="E351" s="35">
        <f t="shared" si="57"/>
        <v>9117.003917379574</v>
      </c>
      <c r="F351" s="35">
        <f t="shared" si="58"/>
        <v>711543</v>
      </c>
      <c r="G351" s="35">
        <f t="shared" si="59"/>
        <v>67041312</v>
      </c>
      <c r="H351" s="36">
        <f t="shared" si="60"/>
        <v>6033718.08</v>
      </c>
      <c r="I351" s="37">
        <f t="shared" si="61"/>
        <v>583.7636057010393</v>
      </c>
      <c r="J351" s="36">
        <f t="shared" si="62"/>
      </c>
      <c r="K351" s="37">
        <f t="shared" si="65"/>
      </c>
      <c r="L351" s="56">
        <f t="shared" si="63"/>
        <v>1.0613500523378778</v>
      </c>
      <c r="M351" s="38">
        <f t="shared" si="64"/>
        <v>0</v>
      </c>
    </row>
    <row r="352" spans="1:13" s="38" customFormat="1" ht="15">
      <c r="A352" s="39">
        <v>338</v>
      </c>
      <c r="B352" s="40" t="s">
        <v>362</v>
      </c>
      <c r="C352" s="33">
        <f t="shared" si="55"/>
        <v>0</v>
      </c>
      <c r="D352" s="34">
        <f t="shared" si="56"/>
        <v>0</v>
      </c>
      <c r="E352" s="35">
        <f t="shared" si="57"/>
        <v>14571.634615384615</v>
      </c>
      <c r="F352" s="35">
        <f t="shared" si="58"/>
        <v>0</v>
      </c>
      <c r="G352" s="35">
        <f t="shared" si="59"/>
        <v>0</v>
      </c>
      <c r="H352" s="36">
        <f t="shared" si="60"/>
        <v>0</v>
      </c>
      <c r="I352" s="37">
        <f t="shared" si="61"/>
      </c>
      <c r="J352" s="36">
        <f t="shared" si="62"/>
      </c>
      <c r="K352" s="37">
        <f t="shared" si="65"/>
      </c>
      <c r="L352" s="56">
        <f t="shared" si="63"/>
      </c>
      <c r="M352" s="38">
        <f t="shared" si="64"/>
        <v>0</v>
      </c>
    </row>
    <row r="353" spans="1:13" s="38" customFormat="1" ht="15">
      <c r="A353" s="39">
        <v>339</v>
      </c>
      <c r="B353" s="40" t="s">
        <v>363</v>
      </c>
      <c r="C353" s="33">
        <f t="shared" si="55"/>
        <v>0</v>
      </c>
      <c r="D353" s="34">
        <f t="shared" si="56"/>
        <v>0</v>
      </c>
      <c r="E353" s="35">
        <f t="shared" si="57"/>
        <v>0</v>
      </c>
      <c r="F353" s="35">
        <f t="shared" si="58"/>
        <v>0</v>
      </c>
      <c r="G353" s="35">
        <f t="shared" si="59"/>
        <v>0</v>
      </c>
      <c r="H353" s="36">
        <f t="shared" si="60"/>
        <v>0</v>
      </c>
      <c r="I353" s="37">
        <f t="shared" si="61"/>
      </c>
      <c r="J353" s="36">
        <f t="shared" si="62"/>
      </c>
      <c r="K353" s="37">
        <f t="shared" si="65"/>
      </c>
      <c r="L353" s="56">
        <f t="shared" si="63"/>
      </c>
      <c r="M353" s="38">
        <f t="shared" si="64"/>
        <v>0</v>
      </c>
    </row>
    <row r="354" spans="1:13" s="38" customFormat="1" ht="15">
      <c r="A354" s="39">
        <v>341</v>
      </c>
      <c r="B354" s="40" t="s">
        <v>365</v>
      </c>
      <c r="C354" s="33">
        <f t="shared" si="55"/>
        <v>1</v>
      </c>
      <c r="D354" s="34">
        <f t="shared" si="56"/>
        <v>0</v>
      </c>
      <c r="E354" s="35">
        <f t="shared" si="57"/>
        <v>13749.901785714286</v>
      </c>
      <c r="F354" s="35">
        <f t="shared" si="58"/>
        <v>0</v>
      </c>
      <c r="G354" s="35">
        <f t="shared" si="59"/>
        <v>5197030.8</v>
      </c>
      <c r="H354" s="36">
        <f t="shared" si="60"/>
        <v>467732.77199999994</v>
      </c>
      <c r="I354" s="37">
        <f t="shared" si="61"/>
        <v>34.01717185252621</v>
      </c>
      <c r="J354" s="36">
        <f t="shared" si="62"/>
      </c>
      <c r="K354" s="37">
        <f t="shared" si="65"/>
      </c>
      <c r="L354" s="56">
        <f t="shared" si="63"/>
        <v>0</v>
      </c>
      <c r="M354" s="38">
        <f t="shared" si="64"/>
        <v>0</v>
      </c>
    </row>
    <row r="355" spans="1:13" s="38" customFormat="1" ht="15">
      <c r="A355" s="39">
        <v>342</v>
      </c>
      <c r="B355" s="40" t="s">
        <v>366</v>
      </c>
      <c r="C355" s="33">
        <f t="shared" si="55"/>
        <v>1</v>
      </c>
      <c r="D355" s="34">
        <f t="shared" si="56"/>
        <v>4.907233008795858</v>
      </c>
      <c r="E355" s="35">
        <f t="shared" si="57"/>
        <v>10293.17334421714</v>
      </c>
      <c r="F355" s="35">
        <f t="shared" si="58"/>
        <v>50511</v>
      </c>
      <c r="G355" s="35">
        <f t="shared" si="59"/>
        <v>43528926.85</v>
      </c>
      <c r="H355" s="36">
        <f t="shared" si="60"/>
        <v>3917603.4165</v>
      </c>
      <c r="I355" s="37">
        <f t="shared" si="61"/>
        <v>375.69486951976677</v>
      </c>
      <c r="J355" s="36">
        <f t="shared" si="62"/>
      </c>
      <c r="K355" s="37">
        <f t="shared" si="65"/>
      </c>
      <c r="L355" s="56">
        <f t="shared" si="63"/>
        <v>0.11604007646239503</v>
      </c>
      <c r="M355" s="38">
        <f t="shared" si="64"/>
        <v>0</v>
      </c>
    </row>
    <row r="356" spans="1:13" s="38" customFormat="1" ht="15">
      <c r="A356" s="39">
        <v>343</v>
      </c>
      <c r="B356" s="40" t="s">
        <v>367</v>
      </c>
      <c r="C356" s="33">
        <f t="shared" si="55"/>
        <v>1</v>
      </c>
      <c r="D356" s="34">
        <f t="shared" si="56"/>
        <v>16.48947576321878</v>
      </c>
      <c r="E356" s="35">
        <f t="shared" si="57"/>
        <v>9894.31091338421</v>
      </c>
      <c r="F356" s="35">
        <f t="shared" si="58"/>
        <v>163152</v>
      </c>
      <c r="G356" s="35">
        <f t="shared" si="59"/>
        <v>15987895</v>
      </c>
      <c r="H356" s="36">
        <f t="shared" si="60"/>
        <v>1438910.55</v>
      </c>
      <c r="I356" s="37">
        <f t="shared" si="61"/>
        <v>128.93859523600162</v>
      </c>
      <c r="J356" s="36">
        <f t="shared" si="62"/>
        <v>2238305.3000000003</v>
      </c>
      <c r="K356" s="37">
        <f t="shared" si="65"/>
        <v>209.7319680133463</v>
      </c>
      <c r="L356" s="56">
        <f t="shared" si="63"/>
        <v>1.0204720508859983</v>
      </c>
      <c r="M356" s="38">
        <f t="shared" si="64"/>
        <v>0</v>
      </c>
    </row>
    <row r="357" spans="1:13" s="38" customFormat="1" ht="15">
      <c r="A357" s="39">
        <v>344</v>
      </c>
      <c r="B357" s="40" t="s">
        <v>368</v>
      </c>
      <c r="C357" s="33">
        <f t="shared" si="55"/>
        <v>1</v>
      </c>
      <c r="D357" s="34">
        <f t="shared" si="56"/>
        <v>0</v>
      </c>
      <c r="E357" s="35">
        <f t="shared" si="57"/>
        <v>11560.458677169221</v>
      </c>
      <c r="F357" s="35">
        <f t="shared" si="58"/>
        <v>0</v>
      </c>
      <c r="G357" s="35">
        <f t="shared" si="59"/>
        <v>48416090</v>
      </c>
      <c r="H357" s="36">
        <f t="shared" si="60"/>
        <v>4357448.1</v>
      </c>
      <c r="I357" s="37">
        <f t="shared" si="61"/>
        <v>376.92692147289404</v>
      </c>
      <c r="J357" s="36">
        <f t="shared" si="62"/>
      </c>
      <c r="K357" s="37">
        <f t="shared" si="65"/>
      </c>
      <c r="L357" s="56">
        <f t="shared" si="63"/>
        <v>0</v>
      </c>
      <c r="M357" s="38">
        <f t="shared" si="64"/>
        <v>0</v>
      </c>
    </row>
    <row r="358" spans="1:13" s="38" customFormat="1" ht="15">
      <c r="A358" s="39">
        <v>345</v>
      </c>
      <c r="B358" s="40" t="s">
        <v>369</v>
      </c>
      <c r="C358" s="33">
        <f t="shared" si="55"/>
        <v>0</v>
      </c>
      <c r="D358" s="34">
        <f t="shared" si="56"/>
        <v>0</v>
      </c>
      <c r="E358" s="35">
        <f t="shared" si="57"/>
        <v>12697.210000000003</v>
      </c>
      <c r="F358" s="35">
        <f t="shared" si="58"/>
        <v>0</v>
      </c>
      <c r="G358" s="35">
        <f t="shared" si="59"/>
        <v>0</v>
      </c>
      <c r="H358" s="36">
        <f t="shared" si="60"/>
        <v>0</v>
      </c>
      <c r="I358" s="37">
        <f t="shared" si="61"/>
      </c>
      <c r="J358" s="36">
        <f t="shared" si="62"/>
      </c>
      <c r="K358" s="37">
        <f t="shared" si="65"/>
      </c>
      <c r="L358" s="56">
        <f t="shared" si="63"/>
      </c>
      <c r="M358" s="38">
        <f t="shared" si="64"/>
        <v>0</v>
      </c>
    </row>
    <row r="359" spans="1:13" s="38" customFormat="1" ht="15">
      <c r="A359" s="39">
        <v>346</v>
      </c>
      <c r="B359" s="40" t="s">
        <v>370</v>
      </c>
      <c r="C359" s="33">
        <f t="shared" si="55"/>
        <v>1</v>
      </c>
      <c r="D359" s="34">
        <f t="shared" si="56"/>
        <v>14.492481031650872</v>
      </c>
      <c r="E359" s="35">
        <f t="shared" si="57"/>
        <v>10622.19779096472</v>
      </c>
      <c r="F359" s="35">
        <f t="shared" si="58"/>
        <v>153942</v>
      </c>
      <c r="G359" s="35">
        <f t="shared" si="59"/>
        <v>19035942</v>
      </c>
      <c r="H359" s="36">
        <f t="shared" si="60"/>
        <v>1713234.78</v>
      </c>
      <c r="I359" s="37">
        <f t="shared" si="61"/>
        <v>146.79568302958359</v>
      </c>
      <c r="J359" s="36">
        <f t="shared" si="62"/>
      </c>
      <c r="K359" s="37">
        <f t="shared" si="65"/>
      </c>
      <c r="L359" s="56">
        <f t="shared" si="63"/>
        <v>0.8086912641360223</v>
      </c>
      <c r="M359" s="38">
        <f t="shared" si="64"/>
        <v>0</v>
      </c>
    </row>
    <row r="360" spans="1:13" s="38" customFormat="1" ht="15">
      <c r="A360" s="39">
        <v>347</v>
      </c>
      <c r="B360" s="40" t="s">
        <v>371</v>
      </c>
      <c r="C360" s="33">
        <f t="shared" si="55"/>
        <v>1</v>
      </c>
      <c r="D360" s="34">
        <f t="shared" si="56"/>
        <v>6.1194067896039925</v>
      </c>
      <c r="E360" s="35">
        <f t="shared" si="57"/>
        <v>12202.326559962557</v>
      </c>
      <c r="F360" s="35">
        <f t="shared" si="58"/>
        <v>74671</v>
      </c>
      <c r="G360" s="35">
        <f t="shared" si="59"/>
        <v>60289808.45</v>
      </c>
      <c r="H360" s="36">
        <f t="shared" si="60"/>
        <v>5426082.7605</v>
      </c>
      <c r="I360" s="37">
        <f t="shared" si="61"/>
        <v>438.55667476222834</v>
      </c>
      <c r="J360" s="36">
        <f t="shared" si="62"/>
      </c>
      <c r="K360" s="37">
        <f t="shared" si="65"/>
      </c>
      <c r="L360" s="56">
        <f t="shared" si="63"/>
        <v>0.12385343712267177</v>
      </c>
      <c r="M360" s="38">
        <f t="shared" si="64"/>
        <v>0</v>
      </c>
    </row>
    <row r="361" spans="1:13" s="38" customFormat="1" ht="15">
      <c r="A361" s="39">
        <v>348</v>
      </c>
      <c r="B361" s="40" t="s">
        <v>372</v>
      </c>
      <c r="C361" s="33">
        <f t="shared" si="55"/>
        <v>1</v>
      </c>
      <c r="D361" s="34">
        <f t="shared" si="56"/>
        <v>2220.430343012564</v>
      </c>
      <c r="E361" s="35">
        <f t="shared" si="57"/>
        <v>10836.08953359716</v>
      </c>
      <c r="F361" s="35">
        <f t="shared" si="58"/>
        <v>24060782</v>
      </c>
      <c r="G361" s="35">
        <f t="shared" si="59"/>
        <v>298886248.5</v>
      </c>
      <c r="H361" s="36">
        <f t="shared" si="60"/>
        <v>26899762.365</v>
      </c>
      <c r="I361" s="37">
        <f t="shared" si="61"/>
        <v>261.99307011978584</v>
      </c>
      <c r="J361" s="36">
        <f t="shared" si="62"/>
        <v>41844074.79000001</v>
      </c>
      <c r="K361" s="37">
        <f t="shared" si="65"/>
        <v>1641.1171885266479</v>
      </c>
      <c r="L361" s="56">
        <f t="shared" si="63"/>
        <v>8.050146877199001</v>
      </c>
      <c r="M361" s="38">
        <f t="shared" si="64"/>
        <v>0</v>
      </c>
    </row>
    <row r="362" spans="1:13" s="38" customFormat="1" ht="15">
      <c r="A362" s="39">
        <v>349</v>
      </c>
      <c r="B362" s="40" t="s">
        <v>373</v>
      </c>
      <c r="C362" s="33">
        <f t="shared" si="55"/>
        <v>0</v>
      </c>
      <c r="D362" s="34">
        <f t="shared" si="56"/>
        <v>0</v>
      </c>
      <c r="E362" s="35">
        <f t="shared" si="57"/>
        <v>12697.210000000001</v>
      </c>
      <c r="F362" s="35">
        <f t="shared" si="58"/>
        <v>0</v>
      </c>
      <c r="G362" s="35">
        <f t="shared" si="59"/>
        <v>0</v>
      </c>
      <c r="H362" s="36">
        <f t="shared" si="60"/>
        <v>0</v>
      </c>
      <c r="I362" s="37">
        <f t="shared" si="61"/>
      </c>
      <c r="J362" s="36">
        <f t="shared" si="62"/>
      </c>
      <c r="K362" s="37">
        <f t="shared" si="65"/>
      </c>
      <c r="L362" s="56">
        <f t="shared" si="63"/>
      </c>
      <c r="M362" s="38">
        <f t="shared" si="64"/>
        <v>0</v>
      </c>
    </row>
    <row r="363" spans="1:13" s="38" customFormat="1" ht="15">
      <c r="A363" s="39">
        <v>350</v>
      </c>
      <c r="B363" s="40" t="s">
        <v>374</v>
      </c>
      <c r="C363" s="33">
        <f t="shared" si="55"/>
        <v>1</v>
      </c>
      <c r="D363" s="34">
        <f t="shared" si="56"/>
        <v>6.990016638935109</v>
      </c>
      <c r="E363" s="35">
        <f t="shared" si="57"/>
        <v>10332.45036895977</v>
      </c>
      <c r="F363" s="35">
        <f t="shared" si="58"/>
        <v>72224</v>
      </c>
      <c r="G363" s="35">
        <f t="shared" si="59"/>
        <v>11035375.25</v>
      </c>
      <c r="H363" s="36">
        <f t="shared" si="60"/>
        <v>993183.7725</v>
      </c>
      <c r="I363" s="37">
        <f t="shared" si="61"/>
        <v>89.13275550460916</v>
      </c>
      <c r="J363" s="36">
        <f t="shared" si="62"/>
      </c>
      <c r="K363" s="37">
        <f t="shared" si="65"/>
      </c>
      <c r="L363" s="56">
        <f t="shared" si="63"/>
        <v>0.6544770645656114</v>
      </c>
      <c r="M363" s="38">
        <f t="shared" si="64"/>
        <v>0</v>
      </c>
    </row>
    <row r="364" spans="1:13" s="38" customFormat="1" ht="15">
      <c r="A364" s="39">
        <v>351</v>
      </c>
      <c r="B364" s="40" t="s">
        <v>375</v>
      </c>
      <c r="C364" s="33">
        <f t="shared" si="55"/>
        <v>0</v>
      </c>
      <c r="D364" s="34">
        <f t="shared" si="56"/>
        <v>0</v>
      </c>
      <c r="E364" s="35">
        <f t="shared" si="57"/>
        <v>12697.210000000001</v>
      </c>
      <c r="F364" s="35">
        <f t="shared" si="58"/>
        <v>0</v>
      </c>
      <c r="G364" s="35">
        <f t="shared" si="59"/>
        <v>0</v>
      </c>
      <c r="H364" s="36">
        <f t="shared" si="60"/>
        <v>0</v>
      </c>
      <c r="I364" s="37">
        <f t="shared" si="61"/>
      </c>
      <c r="J364" s="36">
        <f t="shared" si="62"/>
      </c>
      <c r="K364" s="37">
        <f t="shared" si="65"/>
      </c>
      <c r="L364" s="56">
        <f t="shared" si="63"/>
      </c>
      <c r="M364" s="38">
        <f t="shared" si="64"/>
        <v>0</v>
      </c>
    </row>
    <row r="365" spans="1:13" s="38" customFormat="1" ht="15">
      <c r="A365" s="39">
        <v>352</v>
      </c>
      <c r="B365" s="40" t="s">
        <v>376</v>
      </c>
      <c r="C365" s="33">
        <f t="shared" si="55"/>
        <v>0</v>
      </c>
      <c r="D365" s="34">
        <f t="shared" si="56"/>
        <v>4.040404040404041</v>
      </c>
      <c r="E365" s="35">
        <f t="shared" si="57"/>
        <v>13427.369999999999</v>
      </c>
      <c r="F365" s="35">
        <f t="shared" si="58"/>
        <v>54252</v>
      </c>
      <c r="G365" s="35">
        <f t="shared" si="59"/>
        <v>0</v>
      </c>
      <c r="H365" s="36">
        <f t="shared" si="60"/>
        <v>0</v>
      </c>
      <c r="I365" s="37">
        <f t="shared" si="61"/>
      </c>
      <c r="J365" s="36">
        <f t="shared" si="62"/>
      </c>
      <c r="K365" s="37">
        <f t="shared" si="65"/>
      </c>
      <c r="L365" s="56">
        <f t="shared" si="63"/>
      </c>
      <c r="M365" s="38">
        <f t="shared" si="64"/>
        <v>0</v>
      </c>
    </row>
    <row r="366" spans="1:13" s="38" customFormat="1" ht="15">
      <c r="A366" s="39">
        <v>406</v>
      </c>
      <c r="B366" s="40" t="s">
        <v>377</v>
      </c>
      <c r="C366" s="33">
        <f t="shared" si="55"/>
        <v>1</v>
      </c>
      <c r="D366" s="34">
        <f t="shared" si="56"/>
        <v>0</v>
      </c>
      <c r="E366" s="35">
        <f t="shared" si="57"/>
        <v>18756.546016260163</v>
      </c>
      <c r="F366" s="35">
        <f t="shared" si="58"/>
        <v>0</v>
      </c>
      <c r="G366" s="35">
        <f t="shared" si="59"/>
        <v>2676674</v>
      </c>
      <c r="H366" s="36">
        <f t="shared" si="60"/>
        <v>240900.66</v>
      </c>
      <c r="I366" s="37">
        <f t="shared" si="61"/>
        <v>12.843551248250172</v>
      </c>
      <c r="J366" s="36">
        <f t="shared" si="62"/>
      </c>
      <c r="K366" s="37">
        <f t="shared" si="65"/>
      </c>
      <c r="L366" s="56">
        <f t="shared" si="63"/>
        <v>0</v>
      </c>
      <c r="M366" s="38">
        <f t="shared" si="64"/>
        <v>0</v>
      </c>
    </row>
    <row r="367" spans="1:13" s="38" customFormat="1" ht="15">
      <c r="A367" s="39">
        <v>600</v>
      </c>
      <c r="B367" s="40" t="s">
        <v>378</v>
      </c>
      <c r="C367" s="33">
        <f t="shared" si="55"/>
        <v>1</v>
      </c>
      <c r="D367" s="34">
        <f t="shared" si="56"/>
        <v>30.289058812423292</v>
      </c>
      <c r="E367" s="35">
        <f t="shared" si="57"/>
        <v>10761.476677720571</v>
      </c>
      <c r="F367" s="35">
        <f t="shared" si="58"/>
        <v>325955</v>
      </c>
      <c r="G367" s="35">
        <f t="shared" si="59"/>
        <v>35642455</v>
      </c>
      <c r="H367" s="36">
        <f t="shared" si="60"/>
        <v>3207820.9499999997</v>
      </c>
      <c r="I367" s="37">
        <f t="shared" si="61"/>
        <v>267.7946564681325</v>
      </c>
      <c r="J367" s="36">
        <f t="shared" si="62"/>
      </c>
      <c r="K367" s="37">
        <f t="shared" si="65"/>
      </c>
      <c r="L367" s="56">
        <f t="shared" si="63"/>
        <v>0.9145133240681653</v>
      </c>
      <c r="M367" s="38">
        <f t="shared" si="64"/>
        <v>0</v>
      </c>
    </row>
    <row r="368" spans="1:13" s="38" customFormat="1" ht="15">
      <c r="A368" s="39">
        <v>603</v>
      </c>
      <c r="B368" s="40" t="s">
        <v>379</v>
      </c>
      <c r="C368" s="33">
        <f t="shared" si="55"/>
        <v>1</v>
      </c>
      <c r="D368" s="34">
        <f t="shared" si="56"/>
        <v>82.57971014492753</v>
      </c>
      <c r="E368" s="35">
        <f t="shared" si="57"/>
        <v>11183.001228501229</v>
      </c>
      <c r="F368" s="35">
        <f t="shared" si="58"/>
        <v>923489</v>
      </c>
      <c r="G368" s="35">
        <f t="shared" si="59"/>
        <v>16205080</v>
      </c>
      <c r="H368" s="36">
        <f t="shared" si="60"/>
        <v>1458457.2</v>
      </c>
      <c r="I368" s="37">
        <f t="shared" si="61"/>
        <v>47.83762328815353</v>
      </c>
      <c r="J368" s="36">
        <f t="shared" si="62"/>
      </c>
      <c r="K368" s="37">
        <f t="shared" si="65"/>
      </c>
      <c r="L368" s="56">
        <f t="shared" si="63"/>
        <v>5.69876236340703</v>
      </c>
      <c r="M368" s="38">
        <f t="shared" si="64"/>
        <v>0</v>
      </c>
    </row>
    <row r="369" spans="1:13" s="38" customFormat="1" ht="15">
      <c r="A369" s="39">
        <v>605</v>
      </c>
      <c r="B369" s="40" t="s">
        <v>380</v>
      </c>
      <c r="C369" s="33">
        <f t="shared" si="55"/>
        <v>1</v>
      </c>
      <c r="D369" s="34">
        <f t="shared" si="56"/>
        <v>68.731719945554</v>
      </c>
      <c r="E369" s="35">
        <f t="shared" si="57"/>
        <v>14515.85964661339</v>
      </c>
      <c r="F369" s="35">
        <f t="shared" si="58"/>
        <v>997700</v>
      </c>
      <c r="G369" s="35">
        <f t="shared" si="59"/>
        <v>26899213</v>
      </c>
      <c r="H369" s="36">
        <f t="shared" si="60"/>
        <v>2420929.17</v>
      </c>
      <c r="I369" s="37">
        <f t="shared" si="61"/>
        <v>98.04649567082616</v>
      </c>
      <c r="J369" s="36">
        <f t="shared" si="62"/>
      </c>
      <c r="K369" s="37">
        <f t="shared" si="65"/>
      </c>
      <c r="L369" s="56">
        <f t="shared" si="63"/>
        <v>3.709030446355438</v>
      </c>
      <c r="M369" s="38">
        <f t="shared" si="64"/>
        <v>0</v>
      </c>
    </row>
    <row r="370" spans="1:13" s="38" customFormat="1" ht="15">
      <c r="A370" s="39">
        <v>610</v>
      </c>
      <c r="B370" s="40" t="s">
        <v>381</v>
      </c>
      <c r="C370" s="33">
        <f t="shared" si="55"/>
        <v>1</v>
      </c>
      <c r="D370" s="34">
        <f t="shared" si="56"/>
        <v>13.435754189944134</v>
      </c>
      <c r="E370" s="35">
        <f t="shared" si="57"/>
        <v>10785.996673596674</v>
      </c>
      <c r="F370" s="35">
        <f t="shared" si="58"/>
        <v>144918</v>
      </c>
      <c r="G370" s="35">
        <f t="shared" si="59"/>
        <v>22820577</v>
      </c>
      <c r="H370" s="36">
        <f t="shared" si="60"/>
        <v>2053851.93</v>
      </c>
      <c r="I370" s="37">
        <f t="shared" si="61"/>
        <v>176.98261808970605</v>
      </c>
      <c r="J370" s="36">
        <f t="shared" si="62"/>
      </c>
      <c r="K370" s="37">
        <f t="shared" si="65"/>
      </c>
      <c r="L370" s="56">
        <f t="shared" si="63"/>
        <v>0.6350321466455472</v>
      </c>
      <c r="M370" s="38">
        <f t="shared" si="64"/>
        <v>0</v>
      </c>
    </row>
    <row r="371" spans="1:13" s="38" customFormat="1" ht="15">
      <c r="A371" s="39">
        <v>615</v>
      </c>
      <c r="B371" s="40" t="s">
        <v>382</v>
      </c>
      <c r="C371" s="33">
        <f t="shared" si="55"/>
        <v>1</v>
      </c>
      <c r="D371" s="34">
        <f t="shared" si="56"/>
        <v>6.201117318435755</v>
      </c>
      <c r="E371" s="35">
        <f t="shared" si="57"/>
        <v>11340.859459459458</v>
      </c>
      <c r="F371" s="35">
        <f t="shared" si="58"/>
        <v>70326</v>
      </c>
      <c r="G371" s="35">
        <f t="shared" si="59"/>
        <v>22279155</v>
      </c>
      <c r="H371" s="36">
        <f t="shared" si="60"/>
        <v>2005123.95</v>
      </c>
      <c r="I371" s="37">
        <f t="shared" si="61"/>
        <v>170.60417307139602</v>
      </c>
      <c r="J371" s="36">
        <f t="shared" si="62"/>
        <v>3119081.7</v>
      </c>
      <c r="K371" s="37">
        <f t="shared" si="65"/>
        <v>268.8293343990803</v>
      </c>
      <c r="L371" s="56">
        <f t="shared" si="63"/>
        <v>0.31565829134902107</v>
      </c>
      <c r="M371" s="38">
        <f t="shared" si="64"/>
        <v>0</v>
      </c>
    </row>
    <row r="372" spans="1:13" s="38" customFormat="1" ht="15">
      <c r="A372" s="39">
        <v>616</v>
      </c>
      <c r="B372" s="40" t="s">
        <v>383</v>
      </c>
      <c r="C372" s="33">
        <f t="shared" si="55"/>
        <v>1</v>
      </c>
      <c r="D372" s="34">
        <f t="shared" si="56"/>
        <v>103.37237099618305</v>
      </c>
      <c r="E372" s="35">
        <f t="shared" si="57"/>
        <v>11276.494761284346</v>
      </c>
      <c r="F372" s="35">
        <f t="shared" si="58"/>
        <v>1165678</v>
      </c>
      <c r="G372" s="35">
        <f t="shared" si="59"/>
        <v>21807266</v>
      </c>
      <c r="H372" s="36">
        <f t="shared" si="60"/>
        <v>1962653.94</v>
      </c>
      <c r="I372" s="37">
        <f t="shared" si="61"/>
        <v>70.67585777951692</v>
      </c>
      <c r="J372" s="36">
        <f t="shared" si="62"/>
      </c>
      <c r="K372" s="37">
        <f t="shared" si="65"/>
      </c>
      <c r="L372" s="56">
        <f t="shared" si="63"/>
        <v>5.345365164069627</v>
      </c>
      <c r="M372" s="38">
        <f t="shared" si="64"/>
        <v>0</v>
      </c>
    </row>
    <row r="373" spans="1:13" s="38" customFormat="1" ht="15">
      <c r="A373" s="39">
        <v>618</v>
      </c>
      <c r="B373" s="40" t="s">
        <v>384</v>
      </c>
      <c r="C373" s="33">
        <f t="shared" si="55"/>
        <v>1</v>
      </c>
      <c r="D373" s="34">
        <f t="shared" si="56"/>
        <v>0</v>
      </c>
      <c r="E373" s="35">
        <f t="shared" si="57"/>
        <v>15021.377605633805</v>
      </c>
      <c r="F373" s="35">
        <f t="shared" si="58"/>
        <v>0</v>
      </c>
      <c r="G373" s="35">
        <f t="shared" si="59"/>
        <v>16896103</v>
      </c>
      <c r="H373" s="36">
        <f t="shared" si="60"/>
        <v>1520649.27</v>
      </c>
      <c r="I373" s="37">
        <f t="shared" si="61"/>
        <v>101.23234432437653</v>
      </c>
      <c r="J373" s="36">
        <f t="shared" si="62"/>
      </c>
      <c r="K373" s="37">
        <f t="shared" si="65"/>
      </c>
      <c r="L373" s="56">
        <f t="shared" si="63"/>
        <v>0</v>
      </c>
      <c r="M373" s="38">
        <f t="shared" si="64"/>
        <v>0</v>
      </c>
    </row>
    <row r="374" spans="1:13" s="38" customFormat="1" ht="15">
      <c r="A374" s="39">
        <v>622</v>
      </c>
      <c r="B374" s="40" t="s">
        <v>386</v>
      </c>
      <c r="C374" s="33">
        <f t="shared" si="55"/>
        <v>1</v>
      </c>
      <c r="D374" s="34">
        <f t="shared" si="56"/>
        <v>3</v>
      </c>
      <c r="E374" s="35">
        <f t="shared" si="57"/>
        <v>8511</v>
      </c>
      <c r="F374" s="35">
        <f t="shared" si="58"/>
        <v>25533</v>
      </c>
      <c r="G374" s="35">
        <f t="shared" si="59"/>
        <v>19312031</v>
      </c>
      <c r="H374" s="36">
        <f t="shared" si="60"/>
        <v>1738082.79</v>
      </c>
      <c r="I374" s="37">
        <f t="shared" si="61"/>
        <v>201.2160486429327</v>
      </c>
      <c r="J374" s="36">
        <f t="shared" si="62"/>
      </c>
      <c r="K374" s="37">
        <f t="shared" si="65"/>
      </c>
      <c r="L374" s="56">
        <f t="shared" si="63"/>
        <v>0.13221291950080238</v>
      </c>
      <c r="M374" s="38">
        <f t="shared" si="64"/>
        <v>0</v>
      </c>
    </row>
    <row r="375" spans="1:13" s="38" customFormat="1" ht="15">
      <c r="A375" s="39">
        <v>625</v>
      </c>
      <c r="B375" s="40" t="s">
        <v>387</v>
      </c>
      <c r="C375" s="33">
        <f t="shared" si="55"/>
        <v>1</v>
      </c>
      <c r="D375" s="34">
        <f t="shared" si="56"/>
        <v>20.63000768722356</v>
      </c>
      <c r="E375" s="35">
        <f t="shared" si="57"/>
        <v>11688.507520495861</v>
      </c>
      <c r="F375" s="35">
        <f t="shared" si="58"/>
        <v>241134</v>
      </c>
      <c r="G375" s="35">
        <f t="shared" si="59"/>
        <v>57004727</v>
      </c>
      <c r="H375" s="36">
        <f t="shared" si="60"/>
        <v>5130425.43</v>
      </c>
      <c r="I375" s="37">
        <f t="shared" si="61"/>
        <v>418.29903616236726</v>
      </c>
      <c r="J375" s="36">
        <f t="shared" si="62"/>
      </c>
      <c r="K375" s="37">
        <f t="shared" si="65"/>
      </c>
      <c r="L375" s="56">
        <f t="shared" si="63"/>
        <v>0.4230070253647561</v>
      </c>
      <c r="M375" s="38">
        <f t="shared" si="64"/>
        <v>0</v>
      </c>
    </row>
    <row r="376" spans="1:13" s="38" customFormat="1" ht="15">
      <c r="A376" s="39">
        <v>635</v>
      </c>
      <c r="B376" s="40" t="s">
        <v>389</v>
      </c>
      <c r="C376" s="33">
        <f t="shared" si="55"/>
        <v>1</v>
      </c>
      <c r="D376" s="34">
        <f t="shared" si="56"/>
        <v>19.942649582009995</v>
      </c>
      <c r="E376" s="35">
        <f t="shared" si="57"/>
        <v>12451.705525829739</v>
      </c>
      <c r="F376" s="35">
        <f t="shared" si="58"/>
        <v>248320</v>
      </c>
      <c r="G376" s="35">
        <f t="shared" si="59"/>
        <v>24091851</v>
      </c>
      <c r="H376" s="36">
        <f t="shared" si="60"/>
        <v>2168266.59</v>
      </c>
      <c r="I376" s="37">
        <f t="shared" si="61"/>
        <v>154.1914548185608</v>
      </c>
      <c r="J376" s="36">
        <f t="shared" si="62"/>
      </c>
      <c r="K376" s="37">
        <f t="shared" si="65"/>
      </c>
      <c r="L376" s="56">
        <f t="shared" si="63"/>
        <v>1.0307219648668755</v>
      </c>
      <c r="M376" s="38">
        <f t="shared" si="64"/>
        <v>0</v>
      </c>
    </row>
    <row r="377" spans="1:13" s="38" customFormat="1" ht="15">
      <c r="A377" s="39">
        <v>640</v>
      </c>
      <c r="B377" s="40" t="s">
        <v>390</v>
      </c>
      <c r="C377" s="33">
        <f t="shared" si="55"/>
        <v>1</v>
      </c>
      <c r="D377" s="34">
        <f t="shared" si="56"/>
        <v>2.9952130015760954</v>
      </c>
      <c r="E377" s="35">
        <f t="shared" si="57"/>
        <v>16215.875122885162</v>
      </c>
      <c r="F377" s="35">
        <f t="shared" si="58"/>
        <v>48570</v>
      </c>
      <c r="G377" s="35">
        <f t="shared" si="59"/>
        <v>22451396</v>
      </c>
      <c r="H377" s="36">
        <f t="shared" si="60"/>
        <v>2020625.64</v>
      </c>
      <c r="I377" s="37">
        <f t="shared" si="61"/>
        <v>121.61265581139526</v>
      </c>
      <c r="J377" s="36">
        <f t="shared" si="62"/>
      </c>
      <c r="K377" s="37">
        <f t="shared" si="65"/>
      </c>
      <c r="L377" s="56">
        <f t="shared" si="63"/>
        <v>0.2163339865369619</v>
      </c>
      <c r="M377" s="38">
        <f t="shared" si="64"/>
        <v>0</v>
      </c>
    </row>
    <row r="378" spans="1:13" s="38" customFormat="1" ht="15">
      <c r="A378" s="39">
        <v>645</v>
      </c>
      <c r="B378" s="40" t="s">
        <v>391</v>
      </c>
      <c r="C378" s="33">
        <f t="shared" si="55"/>
        <v>1</v>
      </c>
      <c r="D378" s="34">
        <f t="shared" si="56"/>
        <v>176.84126984126985</v>
      </c>
      <c r="E378" s="35">
        <f t="shared" si="57"/>
        <v>12114.604254555246</v>
      </c>
      <c r="F378" s="35">
        <f t="shared" si="58"/>
        <v>2142362</v>
      </c>
      <c r="G378" s="35">
        <f t="shared" si="59"/>
        <v>46727448</v>
      </c>
      <c r="H378" s="36">
        <f t="shared" si="60"/>
        <v>4205470.32</v>
      </c>
      <c r="I378" s="37">
        <f t="shared" si="61"/>
        <v>170.2992748792636</v>
      </c>
      <c r="J378" s="36">
        <f t="shared" si="62"/>
      </c>
      <c r="K378" s="37">
        <f t="shared" si="65"/>
      </c>
      <c r="L378" s="56">
        <f t="shared" si="63"/>
        <v>4.584804203302522</v>
      </c>
      <c r="M378" s="38">
        <f t="shared" si="64"/>
        <v>0</v>
      </c>
    </row>
    <row r="379" spans="1:13" s="38" customFormat="1" ht="15">
      <c r="A379" s="39">
        <v>650</v>
      </c>
      <c r="B379" s="40" t="s">
        <v>392</v>
      </c>
      <c r="C379" s="33">
        <f t="shared" si="55"/>
        <v>1</v>
      </c>
      <c r="D379" s="34">
        <f t="shared" si="56"/>
        <v>1.0191518467852256</v>
      </c>
      <c r="E379" s="35">
        <f t="shared" si="57"/>
        <v>9281.246979865773</v>
      </c>
      <c r="F379" s="35">
        <f t="shared" si="58"/>
        <v>9459</v>
      </c>
      <c r="G379" s="35">
        <f t="shared" si="59"/>
        <v>33269733</v>
      </c>
      <c r="H379" s="36">
        <f t="shared" si="60"/>
        <v>2994275.9699999997</v>
      </c>
      <c r="I379" s="37">
        <f t="shared" si="61"/>
        <v>321.5965458601735</v>
      </c>
      <c r="J379" s="36">
        <f t="shared" si="62"/>
      </c>
      <c r="K379" s="37">
        <f t="shared" si="65"/>
      </c>
      <c r="L379" s="56">
        <f t="shared" si="63"/>
        <v>0.028431247103786497</v>
      </c>
      <c r="M379" s="38">
        <f t="shared" si="64"/>
        <v>0</v>
      </c>
    </row>
    <row r="380" spans="1:13" s="38" customFormat="1" ht="15">
      <c r="A380" s="39">
        <v>655</v>
      </c>
      <c r="B380" s="40" t="s">
        <v>393</v>
      </c>
      <c r="C380" s="33">
        <f t="shared" si="55"/>
        <v>1</v>
      </c>
      <c r="D380" s="34">
        <f t="shared" si="56"/>
        <v>0</v>
      </c>
      <c r="E380" s="35">
        <f t="shared" si="57"/>
        <v>15509.994211820409</v>
      </c>
      <c r="F380" s="35">
        <f t="shared" si="58"/>
        <v>0</v>
      </c>
      <c r="G380" s="35">
        <f t="shared" si="59"/>
        <v>18245384</v>
      </c>
      <c r="H380" s="36">
        <f t="shared" si="60"/>
        <v>1642084.5599999998</v>
      </c>
      <c r="I380" s="37">
        <f t="shared" si="61"/>
        <v>105.87267394004193</v>
      </c>
      <c r="J380" s="36">
        <f t="shared" si="62"/>
      </c>
      <c r="K380" s="37">
        <f t="shared" si="65"/>
      </c>
      <c r="L380" s="56">
        <f t="shared" si="63"/>
        <v>0</v>
      </c>
      <c r="M380" s="38">
        <f t="shared" si="64"/>
        <v>0</v>
      </c>
    </row>
    <row r="381" spans="1:13" s="38" customFormat="1" ht="15">
      <c r="A381" s="39">
        <v>658</v>
      </c>
      <c r="B381" s="40" t="s">
        <v>394</v>
      </c>
      <c r="C381" s="33">
        <f t="shared" si="55"/>
        <v>1</v>
      </c>
      <c r="D381" s="34">
        <f t="shared" si="56"/>
        <v>3.0075566750629728</v>
      </c>
      <c r="E381" s="35">
        <f t="shared" si="57"/>
        <v>9053.860971524287</v>
      </c>
      <c r="F381" s="35">
        <f t="shared" si="58"/>
        <v>27230</v>
      </c>
      <c r="G381" s="35">
        <f t="shared" si="59"/>
        <v>37569352</v>
      </c>
      <c r="H381" s="36">
        <f t="shared" si="60"/>
        <v>3381241.6799999997</v>
      </c>
      <c r="I381" s="37">
        <f t="shared" si="61"/>
        <v>370.4509811393013</v>
      </c>
      <c r="J381" s="36">
        <f t="shared" si="62"/>
      </c>
      <c r="K381" s="37">
        <f t="shared" si="65"/>
      </c>
      <c r="L381" s="56">
        <f t="shared" si="63"/>
        <v>0.07247929109876583</v>
      </c>
      <c r="M381" s="38">
        <f t="shared" si="64"/>
        <v>0</v>
      </c>
    </row>
    <row r="382" spans="1:13" s="38" customFormat="1" ht="15">
      <c r="A382" s="39">
        <v>660</v>
      </c>
      <c r="B382" s="40" t="s">
        <v>395</v>
      </c>
      <c r="C382" s="33">
        <f t="shared" si="55"/>
        <v>1</v>
      </c>
      <c r="D382" s="34">
        <f t="shared" si="56"/>
        <v>94.92063492063494</v>
      </c>
      <c r="E382" s="35">
        <f t="shared" si="57"/>
        <v>15751.938461538459</v>
      </c>
      <c r="F382" s="35">
        <f t="shared" si="58"/>
        <v>1495184</v>
      </c>
      <c r="G382" s="35">
        <f t="shared" si="59"/>
        <v>23540381</v>
      </c>
      <c r="H382" s="36">
        <f t="shared" si="60"/>
        <v>2118634.29</v>
      </c>
      <c r="I382" s="37">
        <f t="shared" si="61"/>
        <v>39.57927410155137</v>
      </c>
      <c r="J382" s="36">
        <f t="shared" si="62"/>
      </c>
      <c r="K382" s="37">
        <f t="shared" si="65"/>
      </c>
      <c r="L382" s="56">
        <f t="shared" si="63"/>
        <v>6.351570945262101</v>
      </c>
      <c r="M382" s="38">
        <f t="shared" si="64"/>
        <v>0</v>
      </c>
    </row>
    <row r="383" spans="1:13" s="38" customFormat="1" ht="15">
      <c r="A383" s="39">
        <v>662</v>
      </c>
      <c r="B383" s="40" t="s">
        <v>396</v>
      </c>
      <c r="C383" s="33">
        <f t="shared" si="55"/>
        <v>1</v>
      </c>
      <c r="D383" s="34">
        <f t="shared" si="56"/>
        <v>0</v>
      </c>
      <c r="E383" s="35">
        <f t="shared" si="57"/>
        <v>12713.54375478927</v>
      </c>
      <c r="F383" s="35">
        <f t="shared" si="58"/>
        <v>0</v>
      </c>
      <c r="G383" s="35">
        <f t="shared" si="59"/>
        <v>3562439</v>
      </c>
      <c r="H383" s="36">
        <f t="shared" si="60"/>
        <v>320619.51</v>
      </c>
      <c r="I383" s="37">
        <f t="shared" si="61"/>
        <v>25.21873650525021</v>
      </c>
      <c r="J383" s="36">
        <f t="shared" si="62"/>
      </c>
      <c r="K383" s="37">
        <f t="shared" si="65"/>
      </c>
      <c r="L383" s="56">
        <f t="shared" si="63"/>
        <v>0</v>
      </c>
      <c r="M383" s="38">
        <f t="shared" si="64"/>
        <v>0</v>
      </c>
    </row>
    <row r="384" spans="1:13" s="38" customFormat="1" ht="15">
      <c r="A384" s="39">
        <v>665</v>
      </c>
      <c r="B384" s="40" t="s">
        <v>397</v>
      </c>
      <c r="C384" s="33">
        <f t="shared" si="55"/>
        <v>1</v>
      </c>
      <c r="D384" s="34">
        <f t="shared" si="56"/>
        <v>4.263804746704883</v>
      </c>
      <c r="E384" s="35">
        <f t="shared" si="57"/>
        <v>10276.267935078758</v>
      </c>
      <c r="F384" s="35">
        <f t="shared" si="58"/>
        <v>43816</v>
      </c>
      <c r="G384" s="35">
        <f t="shared" si="59"/>
        <v>28109318</v>
      </c>
      <c r="H384" s="36">
        <f t="shared" si="60"/>
        <v>2529838.62</v>
      </c>
      <c r="I384" s="37">
        <f t="shared" si="61"/>
        <v>241.91882069499067</v>
      </c>
      <c r="J384" s="36">
        <f t="shared" si="62"/>
      </c>
      <c r="K384" s="37">
        <f t="shared" si="65"/>
      </c>
      <c r="L384" s="56">
        <f t="shared" si="63"/>
        <v>0.15587713654240917</v>
      </c>
      <c r="M384" s="38">
        <f t="shared" si="64"/>
        <v>0</v>
      </c>
    </row>
    <row r="385" spans="1:13" s="38" customFormat="1" ht="15">
      <c r="A385" s="39">
        <v>670</v>
      </c>
      <c r="B385" s="40" t="s">
        <v>398</v>
      </c>
      <c r="C385" s="33">
        <f t="shared" si="55"/>
        <v>1</v>
      </c>
      <c r="D385" s="34">
        <f t="shared" si="56"/>
        <v>34.76268772094571</v>
      </c>
      <c r="E385" s="35">
        <f t="shared" si="57"/>
        <v>13910.690792433483</v>
      </c>
      <c r="F385" s="35">
        <f t="shared" si="58"/>
        <v>483573</v>
      </c>
      <c r="G385" s="35">
        <f t="shared" si="59"/>
        <v>9427278</v>
      </c>
      <c r="H385" s="36">
        <f t="shared" si="60"/>
        <v>848455.02</v>
      </c>
      <c r="I385" s="37">
        <f t="shared" si="61"/>
        <v>26.230330717901676</v>
      </c>
      <c r="J385" s="36">
        <f t="shared" si="62"/>
      </c>
      <c r="K385" s="37">
        <f t="shared" si="65"/>
      </c>
      <c r="L385" s="56">
        <f t="shared" si="63"/>
        <v>5.129508220718642</v>
      </c>
      <c r="M385" s="38">
        <f t="shared" si="64"/>
        <v>0</v>
      </c>
    </row>
    <row r="386" spans="1:13" s="38" customFormat="1" ht="15">
      <c r="A386" s="39">
        <v>672</v>
      </c>
      <c r="B386" s="40" t="s">
        <v>399</v>
      </c>
      <c r="C386" s="33">
        <f t="shared" si="55"/>
        <v>1</v>
      </c>
      <c r="D386" s="34">
        <f t="shared" si="56"/>
        <v>9.168838754426313</v>
      </c>
      <c r="E386" s="35">
        <f t="shared" si="57"/>
        <v>11417.367324674911</v>
      </c>
      <c r="F386" s="35">
        <f t="shared" si="58"/>
        <v>104684</v>
      </c>
      <c r="G386" s="35">
        <f t="shared" si="59"/>
        <v>13833266</v>
      </c>
      <c r="H386" s="36">
        <f t="shared" si="60"/>
        <v>1244993.94</v>
      </c>
      <c r="I386" s="37">
        <f t="shared" si="61"/>
        <v>99.87503314670383</v>
      </c>
      <c r="J386" s="36">
        <f t="shared" si="62"/>
      </c>
      <c r="K386" s="37">
        <f t="shared" si="65"/>
      </c>
      <c r="L386" s="56">
        <f t="shared" si="63"/>
        <v>0.7567554907134729</v>
      </c>
      <c r="M386" s="38">
        <f t="shared" si="64"/>
        <v>0</v>
      </c>
    </row>
    <row r="387" spans="1:13" s="38" customFormat="1" ht="15">
      <c r="A387" s="39">
        <v>673</v>
      </c>
      <c r="B387" s="40" t="s">
        <v>400</v>
      </c>
      <c r="C387" s="33">
        <f t="shared" si="55"/>
        <v>1</v>
      </c>
      <c r="D387" s="34">
        <f t="shared" si="56"/>
        <v>55.26514124041759</v>
      </c>
      <c r="E387" s="35">
        <f t="shared" si="57"/>
        <v>10752.600765370084</v>
      </c>
      <c r="F387" s="35">
        <f t="shared" si="58"/>
        <v>594244</v>
      </c>
      <c r="G387" s="35">
        <f t="shared" si="59"/>
        <v>28887579</v>
      </c>
      <c r="H387" s="36">
        <f t="shared" si="60"/>
        <v>2599882.11</v>
      </c>
      <c r="I387" s="37">
        <f t="shared" si="61"/>
        <v>186.52586046525366</v>
      </c>
      <c r="J387" s="36">
        <f t="shared" si="62"/>
      </c>
      <c r="K387" s="37">
        <f t="shared" si="65"/>
      </c>
      <c r="L387" s="56">
        <f t="shared" si="63"/>
        <v>2.057091734824853</v>
      </c>
      <c r="M387" s="38">
        <f t="shared" si="64"/>
        <v>0</v>
      </c>
    </row>
    <row r="388" spans="1:13" s="38" customFormat="1" ht="15">
      <c r="A388" s="39">
        <v>674</v>
      </c>
      <c r="B388" s="40" t="s">
        <v>401</v>
      </c>
      <c r="C388" s="33">
        <f t="shared" si="55"/>
        <v>1</v>
      </c>
      <c r="D388" s="34">
        <f t="shared" si="56"/>
        <v>40.97492022437674</v>
      </c>
      <c r="E388" s="35">
        <f t="shared" si="57"/>
        <v>12283.587063595214</v>
      </c>
      <c r="F388" s="35">
        <f t="shared" si="58"/>
        <v>503319</v>
      </c>
      <c r="G388" s="35">
        <f t="shared" si="59"/>
        <v>15128650</v>
      </c>
      <c r="H388" s="36">
        <f t="shared" si="60"/>
        <v>1361578.5</v>
      </c>
      <c r="I388" s="37">
        <f t="shared" si="61"/>
        <v>69.87042917973187</v>
      </c>
      <c r="J388" s="36">
        <f t="shared" si="62"/>
        <v>2118011</v>
      </c>
      <c r="K388" s="37">
        <f t="shared" si="65"/>
        <v>131.4511788486811</v>
      </c>
      <c r="L388" s="56">
        <f t="shared" si="63"/>
        <v>3.3269260641233687</v>
      </c>
      <c r="M388" s="38">
        <f t="shared" si="64"/>
        <v>0</v>
      </c>
    </row>
    <row r="389" spans="1:13" s="38" customFormat="1" ht="15">
      <c r="A389" s="39">
        <v>675</v>
      </c>
      <c r="B389" s="40" t="s">
        <v>402</v>
      </c>
      <c r="C389" s="33">
        <f t="shared" si="55"/>
        <v>1</v>
      </c>
      <c r="D389" s="34">
        <f t="shared" si="56"/>
        <v>0</v>
      </c>
      <c r="E389" s="35">
        <f t="shared" si="57"/>
        <v>13460.163684865754</v>
      </c>
      <c r="F389" s="35">
        <f t="shared" si="58"/>
        <v>0</v>
      </c>
      <c r="G389" s="35">
        <f t="shared" si="59"/>
        <v>27183204</v>
      </c>
      <c r="H389" s="36">
        <f t="shared" si="60"/>
        <v>2446488.36</v>
      </c>
      <c r="I389" s="37">
        <f t="shared" si="61"/>
        <v>181.7576975494559</v>
      </c>
      <c r="J389" s="36">
        <f t="shared" si="62"/>
      </c>
      <c r="K389" s="37">
        <f t="shared" si="65"/>
      </c>
      <c r="L389" s="56">
        <f t="shared" si="63"/>
        <v>0</v>
      </c>
      <c r="M389" s="38">
        <f t="shared" si="64"/>
        <v>0</v>
      </c>
    </row>
    <row r="390" spans="1:13" s="38" customFormat="1" ht="15">
      <c r="A390" s="39">
        <v>680</v>
      </c>
      <c r="B390" s="40" t="s">
        <v>403</v>
      </c>
      <c r="C390" s="33">
        <f t="shared" si="55"/>
        <v>1</v>
      </c>
      <c r="D390" s="34">
        <f t="shared" si="56"/>
        <v>2.8632267781557554</v>
      </c>
      <c r="E390" s="35">
        <f t="shared" si="57"/>
        <v>12172.979194630874</v>
      </c>
      <c r="F390" s="35">
        <f t="shared" si="58"/>
        <v>34854</v>
      </c>
      <c r="G390" s="35">
        <f t="shared" si="59"/>
        <v>36667931</v>
      </c>
      <c r="H390" s="36">
        <f t="shared" si="60"/>
        <v>3300113.79</v>
      </c>
      <c r="I390" s="37">
        <f t="shared" si="61"/>
        <v>268.2383447628174</v>
      </c>
      <c r="J390" s="36">
        <f t="shared" si="62"/>
      </c>
      <c r="K390" s="37">
        <f t="shared" si="65"/>
      </c>
      <c r="L390" s="56">
        <f t="shared" si="63"/>
        <v>0.09505308603313342</v>
      </c>
      <c r="M390" s="38">
        <f t="shared" si="64"/>
        <v>0</v>
      </c>
    </row>
    <row r="391" spans="1:13" s="38" customFormat="1" ht="15">
      <c r="A391" s="39">
        <v>683</v>
      </c>
      <c r="B391" s="40" t="s">
        <v>404</v>
      </c>
      <c r="C391" s="33">
        <f t="shared" si="55"/>
        <v>1</v>
      </c>
      <c r="D391" s="34">
        <f t="shared" si="56"/>
        <v>31.23493509009882</v>
      </c>
      <c r="E391" s="35">
        <f t="shared" si="57"/>
        <v>11609.660751782683</v>
      </c>
      <c r="F391" s="35">
        <f t="shared" si="58"/>
        <v>362627</v>
      </c>
      <c r="G391" s="35">
        <f t="shared" si="59"/>
        <v>9853193</v>
      </c>
      <c r="H391" s="36">
        <f t="shared" si="60"/>
        <v>886787.37</v>
      </c>
      <c r="I391" s="37">
        <f t="shared" si="61"/>
        <v>45.14863794960712</v>
      </c>
      <c r="J391" s="36">
        <f t="shared" si="62"/>
      </c>
      <c r="K391" s="37">
        <f t="shared" si="65"/>
      </c>
      <c r="L391" s="56">
        <f t="shared" si="63"/>
        <v>3.6802993709754794</v>
      </c>
      <c r="M391" s="38">
        <f t="shared" si="64"/>
        <v>0</v>
      </c>
    </row>
    <row r="392" spans="1:13" s="38" customFormat="1" ht="15">
      <c r="A392" s="39">
        <v>690</v>
      </c>
      <c r="B392" s="40" t="s">
        <v>406</v>
      </c>
      <c r="C392" s="33">
        <f t="shared" si="55"/>
        <v>1</v>
      </c>
      <c r="D392" s="34">
        <f t="shared" si="56"/>
        <v>23.971501288092018</v>
      </c>
      <c r="E392" s="35">
        <f t="shared" si="57"/>
        <v>10097.239930493537</v>
      </c>
      <c r="F392" s="35">
        <f t="shared" si="58"/>
        <v>242046</v>
      </c>
      <c r="G392" s="35">
        <f t="shared" si="59"/>
        <v>22989249</v>
      </c>
      <c r="H392" s="36">
        <f t="shared" si="60"/>
        <v>2069032.41</v>
      </c>
      <c r="I392" s="37">
        <f t="shared" si="61"/>
        <v>180.93918957818602</v>
      </c>
      <c r="J392" s="36">
        <f t="shared" si="62"/>
      </c>
      <c r="K392" s="37">
        <f t="shared" si="65"/>
      </c>
      <c r="L392" s="56">
        <f t="shared" si="63"/>
        <v>1.052866059261005</v>
      </c>
      <c r="M392" s="38">
        <f t="shared" si="64"/>
        <v>0</v>
      </c>
    </row>
    <row r="393" spans="1:13" s="38" customFormat="1" ht="15">
      <c r="A393" s="39">
        <v>695</v>
      </c>
      <c r="B393" s="40" t="s">
        <v>407</v>
      </c>
      <c r="C393" s="33">
        <f t="shared" si="55"/>
        <v>1</v>
      </c>
      <c r="D393" s="34">
        <f t="shared" si="56"/>
        <v>1.0031152647975077</v>
      </c>
      <c r="E393" s="35">
        <f t="shared" si="57"/>
        <v>13942.565217391306</v>
      </c>
      <c r="F393" s="35">
        <f t="shared" si="58"/>
        <v>13986</v>
      </c>
      <c r="G393" s="35">
        <f t="shared" si="59"/>
        <v>24065762</v>
      </c>
      <c r="H393" s="36">
        <f t="shared" si="60"/>
        <v>2165918.58</v>
      </c>
      <c r="I393" s="37">
        <f t="shared" si="61"/>
        <v>154.34265835929386</v>
      </c>
      <c r="J393" s="36">
        <f t="shared" si="62"/>
      </c>
      <c r="K393" s="37">
        <f t="shared" si="65"/>
      </c>
      <c r="L393" s="56">
        <f t="shared" si="63"/>
        <v>0.058115757980154545</v>
      </c>
      <c r="M393" s="38">
        <f t="shared" si="64"/>
        <v>0</v>
      </c>
    </row>
    <row r="394" spans="1:13" s="38" customFormat="1" ht="15">
      <c r="A394" s="39">
        <v>698</v>
      </c>
      <c r="B394" s="40" t="s">
        <v>408</v>
      </c>
      <c r="C394" s="33">
        <f t="shared" si="55"/>
        <v>1</v>
      </c>
      <c r="D394" s="34">
        <f aca="true" t="shared" si="66" ref="D394:D449">VLOOKUP(A394,distdata,2)</f>
        <v>2.627737226277372</v>
      </c>
      <c r="E394" s="35">
        <f aca="true" t="shared" si="67" ref="E394:E449">IF(D394=0,(VLOOKUP(A394,distinfo,6)+VLOOKUP(A394,distinfo,7)),(VLOOKUP(A394,distdata,3)/VLOOKUP(A394,distdata,2)))</f>
        <v>12202.133333333333</v>
      </c>
      <c r="F394" s="35">
        <f aca="true" t="shared" si="68" ref="F394:F449">VLOOKUP(A394,distdata,3)</f>
        <v>32064</v>
      </c>
      <c r="G394" s="35">
        <f aca="true" t="shared" si="69" ref="G394:G449">IF($A394=352,0,VLOOKUP($A394,distinfo,9))</f>
        <v>20027267</v>
      </c>
      <c r="H394" s="36">
        <f aca="true" t="shared" si="70" ref="H394:H449">G394*0.09</f>
        <v>1802454.03</v>
      </c>
      <c r="I394" s="37">
        <f aca="true" t="shared" si="71" ref="I394:I449">IF(AND(C394=1,G394&gt;0,H394&gt;0),(H394-F394)/E394,"")</f>
        <v>145.08856620700206</v>
      </c>
      <c r="J394" s="36">
        <f aca="true" t="shared" si="72" ref="J394:J449">IF(VLOOKUP(A394,distinfo,4)=14,G394*0.14,"")</f>
      </c>
      <c r="K394" s="37">
        <f t="shared" si="65"/>
      </c>
      <c r="L394" s="56">
        <f aca="true" t="shared" si="73" ref="L394:L449">IF(G394=0,"",F394/G394*100)</f>
        <v>0.1601017253127948</v>
      </c>
      <c r="M394" s="38">
        <f aca="true" t="shared" si="74" ref="M394:M449">IF(IF(AND(C394=1,E394&gt;0,G394&gt;0),1,0)=1,IF(OR(AND(C394=1,I394&lt;10),AND(C394=1,F394/G394&gt;0.085)),1,0),0)</f>
        <v>0</v>
      </c>
    </row>
    <row r="395" spans="1:13" s="38" customFormat="1" ht="15">
      <c r="A395" s="39">
        <v>700</v>
      </c>
      <c r="B395" s="40" t="s">
        <v>409</v>
      </c>
      <c r="C395" s="33">
        <f t="shared" si="55"/>
        <v>1</v>
      </c>
      <c r="D395" s="34">
        <f t="shared" si="66"/>
        <v>38.57142857142858</v>
      </c>
      <c r="E395" s="35">
        <f t="shared" si="67"/>
        <v>20222.455555555553</v>
      </c>
      <c r="F395" s="35">
        <f t="shared" si="68"/>
        <v>780009</v>
      </c>
      <c r="G395" s="35">
        <f t="shared" si="69"/>
        <v>15298552</v>
      </c>
      <c r="H395" s="36">
        <f t="shared" si="70"/>
        <v>1376869.68</v>
      </c>
      <c r="I395" s="37">
        <f t="shared" si="71"/>
        <v>29.514748016643765</v>
      </c>
      <c r="J395" s="36">
        <f t="shared" si="72"/>
      </c>
      <c r="K395" s="37">
        <f t="shared" si="65"/>
      </c>
      <c r="L395" s="56">
        <f t="shared" si="73"/>
        <v>5.098580571546902</v>
      </c>
      <c r="M395" s="38">
        <f t="shared" si="74"/>
        <v>0</v>
      </c>
    </row>
    <row r="396" spans="1:13" s="38" customFormat="1" ht="15">
      <c r="A396" s="39">
        <v>705</v>
      </c>
      <c r="B396" s="40" t="s">
        <v>410</v>
      </c>
      <c r="C396" s="33">
        <f t="shared" si="55"/>
        <v>1</v>
      </c>
      <c r="D396" s="34">
        <f t="shared" si="66"/>
        <v>0</v>
      </c>
      <c r="E396" s="35">
        <f t="shared" si="67"/>
        <v>11417.560858420798</v>
      </c>
      <c r="F396" s="35">
        <f t="shared" si="68"/>
        <v>0</v>
      </c>
      <c r="G396" s="35">
        <f t="shared" si="69"/>
        <v>24650521</v>
      </c>
      <c r="H396" s="36">
        <f t="shared" si="70"/>
        <v>2218546.89</v>
      </c>
      <c r="I396" s="37">
        <f t="shared" si="71"/>
        <v>194.31005601899238</v>
      </c>
      <c r="J396" s="36">
        <f t="shared" si="72"/>
      </c>
      <c r="K396" s="37">
        <f aca="true" t="shared" si="75" ref="K396:K449">IF(J396="","",(J396-F396)/E396)</f>
      </c>
      <c r="L396" s="56">
        <f t="shared" si="73"/>
        <v>0</v>
      </c>
      <c r="M396" s="38">
        <f t="shared" si="74"/>
        <v>0</v>
      </c>
    </row>
    <row r="397" spans="1:13" s="38" customFormat="1" ht="15">
      <c r="A397" s="39">
        <v>710</v>
      </c>
      <c r="B397" s="40" t="s">
        <v>411</v>
      </c>
      <c r="C397" s="33">
        <f t="shared" si="55"/>
        <v>1</v>
      </c>
      <c r="D397" s="34">
        <f t="shared" si="66"/>
        <v>24.52376981783229</v>
      </c>
      <c r="E397" s="35">
        <f t="shared" si="67"/>
        <v>9595.710681841685</v>
      </c>
      <c r="F397" s="35">
        <f t="shared" si="68"/>
        <v>235323</v>
      </c>
      <c r="G397" s="35">
        <f t="shared" si="69"/>
        <v>26064017</v>
      </c>
      <c r="H397" s="36">
        <f t="shared" si="70"/>
        <v>2345761.53</v>
      </c>
      <c r="I397" s="37">
        <f t="shared" si="71"/>
        <v>219.9356149819794</v>
      </c>
      <c r="J397" s="36">
        <f t="shared" si="72"/>
      </c>
      <c r="K397" s="37">
        <f t="shared" si="75"/>
      </c>
      <c r="L397" s="56">
        <f t="shared" si="73"/>
        <v>0.9028654332139209</v>
      </c>
      <c r="M397" s="38">
        <f t="shared" si="74"/>
        <v>0</v>
      </c>
    </row>
    <row r="398" spans="1:13" s="38" customFormat="1" ht="15">
      <c r="A398" s="39">
        <v>712</v>
      </c>
      <c r="B398" s="41" t="s">
        <v>412</v>
      </c>
      <c r="C398" s="33">
        <v>1</v>
      </c>
      <c r="D398" s="34">
        <f t="shared" si="66"/>
        <v>54.71428571428572</v>
      </c>
      <c r="E398" s="35">
        <f t="shared" si="67"/>
        <v>15303.206266318535</v>
      </c>
      <c r="F398" s="35">
        <f t="shared" si="68"/>
        <v>837304</v>
      </c>
      <c r="G398" s="35">
        <f t="shared" si="69"/>
        <v>30681395.5</v>
      </c>
      <c r="H398" s="36">
        <f t="shared" si="70"/>
        <v>2761325.5949999997</v>
      </c>
      <c r="I398" s="37">
        <f t="shared" si="71"/>
        <v>125.72669815178922</v>
      </c>
      <c r="J398" s="36">
        <f t="shared" si="72"/>
      </c>
      <c r="K398" s="37">
        <f t="shared" si="75"/>
      </c>
      <c r="L398" s="56">
        <f t="shared" si="73"/>
        <v>2.729028410718802</v>
      </c>
      <c r="M398" s="38">
        <f t="shared" si="74"/>
        <v>0</v>
      </c>
    </row>
    <row r="399" spans="1:13" s="38" customFormat="1" ht="15">
      <c r="A399" s="39">
        <v>715</v>
      </c>
      <c r="B399" s="40" t="s">
        <v>413</v>
      </c>
      <c r="C399" s="33">
        <f aca="true" t="shared" si="76" ref="C399:C430">VLOOKUP(A399,distinfo,3)</f>
        <v>1</v>
      </c>
      <c r="D399" s="34">
        <f t="shared" si="66"/>
        <v>16.73913043478261</v>
      </c>
      <c r="E399" s="35">
        <f t="shared" si="67"/>
        <v>17436.98701298701</v>
      </c>
      <c r="F399" s="35">
        <f t="shared" si="68"/>
        <v>291880</v>
      </c>
      <c r="G399" s="35">
        <f t="shared" si="69"/>
        <v>9617168</v>
      </c>
      <c r="H399" s="36">
        <f t="shared" si="70"/>
        <v>865545.12</v>
      </c>
      <c r="I399" s="37">
        <f t="shared" si="71"/>
        <v>32.89932598864334</v>
      </c>
      <c r="J399" s="36">
        <f t="shared" si="72"/>
      </c>
      <c r="K399" s="37">
        <f t="shared" si="75"/>
      </c>
      <c r="L399" s="56">
        <f t="shared" si="73"/>
        <v>3.0349890945026643</v>
      </c>
      <c r="M399" s="38">
        <f t="shared" si="74"/>
        <v>0</v>
      </c>
    </row>
    <row r="400" spans="1:13" s="38" customFormat="1" ht="15">
      <c r="A400" s="39">
        <v>717</v>
      </c>
      <c r="B400" s="40" t="s">
        <v>414</v>
      </c>
      <c r="C400" s="33">
        <f t="shared" si="76"/>
        <v>1</v>
      </c>
      <c r="D400" s="34">
        <f t="shared" si="66"/>
        <v>45.505362393180235</v>
      </c>
      <c r="E400" s="35">
        <f t="shared" si="67"/>
        <v>12638.796171551721</v>
      </c>
      <c r="F400" s="35">
        <f t="shared" si="68"/>
        <v>575133</v>
      </c>
      <c r="G400" s="35">
        <f t="shared" si="69"/>
        <v>14769164</v>
      </c>
      <c r="H400" s="36">
        <f t="shared" si="70"/>
        <v>1329224.76</v>
      </c>
      <c r="I400" s="37">
        <f t="shared" si="71"/>
        <v>59.66484068295698</v>
      </c>
      <c r="J400" s="36">
        <f t="shared" si="72"/>
      </c>
      <c r="K400" s="37">
        <f t="shared" si="75"/>
      </c>
      <c r="L400" s="56">
        <f t="shared" si="73"/>
        <v>3.8941472922908837</v>
      </c>
      <c r="M400" s="38">
        <f t="shared" si="74"/>
        <v>0</v>
      </c>
    </row>
    <row r="401" spans="1:13" s="38" customFormat="1" ht="15">
      <c r="A401" s="39">
        <v>720</v>
      </c>
      <c r="B401" s="40" t="s">
        <v>415</v>
      </c>
      <c r="C401" s="33">
        <f t="shared" si="76"/>
        <v>1</v>
      </c>
      <c r="D401" s="34">
        <f t="shared" si="66"/>
        <v>11.354426299957026</v>
      </c>
      <c r="E401" s="35">
        <f t="shared" si="67"/>
        <v>10709.127593743791</v>
      </c>
      <c r="F401" s="35">
        <f t="shared" si="68"/>
        <v>121596</v>
      </c>
      <c r="G401" s="35">
        <f t="shared" si="69"/>
        <v>16677757</v>
      </c>
      <c r="H401" s="36">
        <f t="shared" si="70"/>
        <v>1500998.13</v>
      </c>
      <c r="I401" s="37">
        <f t="shared" si="71"/>
        <v>128.80620927570592</v>
      </c>
      <c r="J401" s="36">
        <f t="shared" si="72"/>
      </c>
      <c r="K401" s="37">
        <f t="shared" si="75"/>
      </c>
      <c r="L401" s="56">
        <f t="shared" si="73"/>
        <v>0.7290908483676792</v>
      </c>
      <c r="M401" s="38">
        <f t="shared" si="74"/>
        <v>0</v>
      </c>
    </row>
    <row r="402" spans="1:13" s="38" customFormat="1" ht="15">
      <c r="A402" s="39">
        <v>725</v>
      </c>
      <c r="B402" s="40" t="s">
        <v>416</v>
      </c>
      <c r="C402" s="33">
        <f t="shared" si="76"/>
        <v>1</v>
      </c>
      <c r="D402" s="34">
        <f t="shared" si="66"/>
        <v>37.283995652329075</v>
      </c>
      <c r="E402" s="35">
        <f t="shared" si="67"/>
        <v>13404.223213098154</v>
      </c>
      <c r="F402" s="35">
        <f t="shared" si="68"/>
        <v>499763</v>
      </c>
      <c r="G402" s="35">
        <f t="shared" si="69"/>
        <v>42973764</v>
      </c>
      <c r="H402" s="36">
        <f t="shared" si="70"/>
        <v>3867638.76</v>
      </c>
      <c r="I402" s="37">
        <f t="shared" si="71"/>
        <v>251.2548251739814</v>
      </c>
      <c r="J402" s="36">
        <f t="shared" si="72"/>
      </c>
      <c r="K402" s="37">
        <f t="shared" si="75"/>
      </c>
      <c r="L402" s="56">
        <f t="shared" si="73"/>
        <v>1.1629490961043114</v>
      </c>
      <c r="M402" s="38">
        <f t="shared" si="74"/>
        <v>0</v>
      </c>
    </row>
    <row r="403" spans="1:13" s="38" customFormat="1" ht="15">
      <c r="A403" s="39">
        <v>728</v>
      </c>
      <c r="B403" s="40" t="s">
        <v>417</v>
      </c>
      <c r="C403" s="33">
        <f t="shared" si="76"/>
        <v>1</v>
      </c>
      <c r="D403" s="34">
        <f t="shared" si="66"/>
        <v>0</v>
      </c>
      <c r="E403" s="35">
        <f t="shared" si="67"/>
        <v>16341.826890756302</v>
      </c>
      <c r="F403" s="35">
        <f t="shared" si="68"/>
        <v>0</v>
      </c>
      <c r="G403" s="35">
        <f t="shared" si="69"/>
        <v>1926562</v>
      </c>
      <c r="H403" s="36">
        <f t="shared" si="70"/>
        <v>173390.58</v>
      </c>
      <c r="I403" s="37">
        <f t="shared" si="71"/>
        <v>10.610232329537022</v>
      </c>
      <c r="J403" s="36">
        <f t="shared" si="72"/>
      </c>
      <c r="K403" s="37">
        <f t="shared" si="75"/>
      </c>
      <c r="L403" s="56">
        <f t="shared" si="73"/>
        <v>0</v>
      </c>
      <c r="M403" s="38">
        <f t="shared" si="74"/>
        <v>0</v>
      </c>
    </row>
    <row r="404" spans="1:13" s="38" customFormat="1" ht="15">
      <c r="A404" s="39">
        <v>730</v>
      </c>
      <c r="B404" s="40" t="s">
        <v>418</v>
      </c>
      <c r="C404" s="33">
        <f t="shared" si="76"/>
        <v>1</v>
      </c>
      <c r="D404" s="34">
        <f t="shared" si="66"/>
        <v>16.049844236760123</v>
      </c>
      <c r="E404" s="35">
        <f t="shared" si="67"/>
        <v>11855.068322981368</v>
      </c>
      <c r="F404" s="35">
        <f t="shared" si="68"/>
        <v>190272</v>
      </c>
      <c r="G404" s="35">
        <f t="shared" si="69"/>
        <v>16845545</v>
      </c>
      <c r="H404" s="36">
        <f t="shared" si="70"/>
        <v>1516099.05</v>
      </c>
      <c r="I404" s="37">
        <f t="shared" si="71"/>
        <v>111.83630611641847</v>
      </c>
      <c r="J404" s="36">
        <f t="shared" si="72"/>
      </c>
      <c r="K404" s="37">
        <f t="shared" si="75"/>
      </c>
      <c r="L404" s="56">
        <f t="shared" si="73"/>
        <v>1.1295093153709186</v>
      </c>
      <c r="M404" s="38">
        <f t="shared" si="74"/>
        <v>0</v>
      </c>
    </row>
    <row r="405" spans="1:13" s="38" customFormat="1" ht="15">
      <c r="A405" s="39">
        <v>735</v>
      </c>
      <c r="B405" s="40" t="s">
        <v>419</v>
      </c>
      <c r="C405" s="33">
        <f t="shared" si="76"/>
        <v>1</v>
      </c>
      <c r="D405" s="34">
        <f t="shared" si="66"/>
        <v>79.81313220508696</v>
      </c>
      <c r="E405" s="35">
        <f t="shared" si="67"/>
        <v>10148.355009031657</v>
      </c>
      <c r="F405" s="35">
        <f t="shared" si="68"/>
        <v>809972</v>
      </c>
      <c r="G405" s="35">
        <f t="shared" si="69"/>
        <v>38970717</v>
      </c>
      <c r="H405" s="36">
        <f t="shared" si="70"/>
        <v>3507364.53</v>
      </c>
      <c r="I405" s="37">
        <f t="shared" si="71"/>
        <v>265.7960356727195</v>
      </c>
      <c r="J405" s="36">
        <f t="shared" si="72"/>
      </c>
      <c r="K405" s="37">
        <f t="shared" si="75"/>
      </c>
      <c r="L405" s="56">
        <f t="shared" si="73"/>
        <v>2.078411849594658</v>
      </c>
      <c r="M405" s="38">
        <f t="shared" si="74"/>
        <v>0</v>
      </c>
    </row>
    <row r="406" spans="1:13" s="38" customFormat="1" ht="15">
      <c r="A406" s="39">
        <v>740</v>
      </c>
      <c r="B406" s="40" t="s">
        <v>420</v>
      </c>
      <c r="C406" s="33">
        <f t="shared" si="76"/>
        <v>1</v>
      </c>
      <c r="D406" s="34">
        <f t="shared" si="66"/>
        <v>0</v>
      </c>
      <c r="E406" s="35">
        <f t="shared" si="67"/>
        <v>13532.408479638008</v>
      </c>
      <c r="F406" s="35">
        <f t="shared" si="68"/>
        <v>0</v>
      </c>
      <c r="G406" s="35">
        <f t="shared" si="69"/>
        <v>15298824</v>
      </c>
      <c r="H406" s="36">
        <f t="shared" si="70"/>
        <v>1376894.16</v>
      </c>
      <c r="I406" s="37">
        <f t="shared" si="71"/>
        <v>101.74790112726717</v>
      </c>
      <c r="J406" s="36">
        <f t="shared" si="72"/>
      </c>
      <c r="K406" s="37">
        <f t="shared" si="75"/>
      </c>
      <c r="L406" s="56">
        <f t="shared" si="73"/>
        <v>0</v>
      </c>
      <c r="M406" s="38">
        <f t="shared" si="74"/>
        <v>0</v>
      </c>
    </row>
    <row r="407" spans="1:13" s="38" customFormat="1" ht="15">
      <c r="A407" s="39">
        <v>745</v>
      </c>
      <c r="B407" s="40" t="s">
        <v>421</v>
      </c>
      <c r="C407" s="33">
        <f t="shared" si="76"/>
        <v>1</v>
      </c>
      <c r="D407" s="34">
        <f t="shared" si="66"/>
        <v>25.000000000000004</v>
      </c>
      <c r="E407" s="35">
        <f t="shared" si="67"/>
        <v>9632.88</v>
      </c>
      <c r="F407" s="35">
        <f t="shared" si="68"/>
        <v>240822</v>
      </c>
      <c r="G407" s="35">
        <f t="shared" si="69"/>
        <v>30779662</v>
      </c>
      <c r="H407" s="36">
        <f t="shared" si="70"/>
        <v>2770169.58</v>
      </c>
      <c r="I407" s="37">
        <f t="shared" si="71"/>
        <v>262.57438896778535</v>
      </c>
      <c r="J407" s="36">
        <f t="shared" si="72"/>
      </c>
      <c r="K407" s="37">
        <f t="shared" si="75"/>
      </c>
      <c r="L407" s="56">
        <f t="shared" si="73"/>
        <v>0.7824062525442937</v>
      </c>
      <c r="M407" s="38">
        <f t="shared" si="74"/>
        <v>0</v>
      </c>
    </row>
    <row r="408" spans="1:13" s="38" customFormat="1" ht="15">
      <c r="A408" s="39">
        <v>750</v>
      </c>
      <c r="B408" s="40" t="s">
        <v>422</v>
      </c>
      <c r="C408" s="33">
        <f t="shared" si="76"/>
        <v>1</v>
      </c>
      <c r="D408" s="34">
        <f t="shared" si="66"/>
        <v>10.192307692307692</v>
      </c>
      <c r="E408" s="35">
        <f t="shared" si="67"/>
        <v>14768.784905660379</v>
      </c>
      <c r="F408" s="35">
        <f t="shared" si="68"/>
        <v>150528</v>
      </c>
      <c r="G408" s="35">
        <f t="shared" si="69"/>
        <v>12955767</v>
      </c>
      <c r="H408" s="36">
        <f t="shared" si="70"/>
        <v>1166019.03</v>
      </c>
      <c r="I408" s="37">
        <f t="shared" si="71"/>
        <v>68.75928090812647</v>
      </c>
      <c r="J408" s="36">
        <f t="shared" si="72"/>
      </c>
      <c r="K408" s="37">
        <f t="shared" si="75"/>
      </c>
      <c r="L408" s="56">
        <f t="shared" si="73"/>
        <v>1.161860968941476</v>
      </c>
      <c r="M408" s="38">
        <f t="shared" si="74"/>
        <v>0</v>
      </c>
    </row>
    <row r="409" spans="1:13" s="38" customFormat="1" ht="15">
      <c r="A409" s="39">
        <v>753</v>
      </c>
      <c r="B409" s="40" t="s">
        <v>423</v>
      </c>
      <c r="C409" s="33">
        <f t="shared" si="76"/>
        <v>1</v>
      </c>
      <c r="D409" s="34">
        <f t="shared" si="66"/>
        <v>11.21101385395993</v>
      </c>
      <c r="E409" s="35">
        <f t="shared" si="67"/>
        <v>10165.806722265723</v>
      </c>
      <c r="F409" s="35">
        <f t="shared" si="68"/>
        <v>113969</v>
      </c>
      <c r="G409" s="35">
        <f t="shared" si="69"/>
        <v>26766936</v>
      </c>
      <c r="H409" s="36">
        <f t="shared" si="70"/>
        <v>2409024.2399999998</v>
      </c>
      <c r="I409" s="37">
        <f t="shared" si="71"/>
        <v>225.7622343904336</v>
      </c>
      <c r="J409" s="36">
        <f t="shared" si="72"/>
      </c>
      <c r="K409" s="37">
        <f t="shared" si="75"/>
      </c>
      <c r="L409" s="56">
        <f t="shared" si="73"/>
        <v>0.4257827642282255</v>
      </c>
      <c r="M409" s="38">
        <f t="shared" si="74"/>
        <v>0</v>
      </c>
    </row>
    <row r="410" spans="1:13" s="38" customFormat="1" ht="15">
      <c r="A410" s="39">
        <v>755</v>
      </c>
      <c r="B410" s="40" t="s">
        <v>424</v>
      </c>
      <c r="C410" s="33">
        <f t="shared" si="76"/>
        <v>1</v>
      </c>
      <c r="D410" s="34">
        <f t="shared" si="66"/>
        <v>19.338206401903403</v>
      </c>
      <c r="E410" s="35">
        <f t="shared" si="67"/>
        <v>10895.271030888465</v>
      </c>
      <c r="F410" s="35">
        <f t="shared" si="68"/>
        <v>210695</v>
      </c>
      <c r="G410" s="35">
        <f t="shared" si="69"/>
        <v>10283668</v>
      </c>
      <c r="H410" s="36">
        <f t="shared" si="70"/>
        <v>925530.12</v>
      </c>
      <c r="I410" s="37">
        <f t="shared" si="71"/>
        <v>65.60966844912973</v>
      </c>
      <c r="J410" s="36">
        <f t="shared" si="72"/>
      </c>
      <c r="K410" s="37">
        <f t="shared" si="75"/>
      </c>
      <c r="L410" s="56">
        <f t="shared" si="73"/>
        <v>2.04883121469888</v>
      </c>
      <c r="M410" s="38">
        <f t="shared" si="74"/>
        <v>0</v>
      </c>
    </row>
    <row r="411" spans="1:13" s="38" customFormat="1" ht="15">
      <c r="A411" s="39">
        <v>760</v>
      </c>
      <c r="B411" s="40" t="s">
        <v>425</v>
      </c>
      <c r="C411" s="33">
        <f t="shared" si="76"/>
        <v>1</v>
      </c>
      <c r="D411" s="34">
        <f t="shared" si="66"/>
        <v>20.744588744588743</v>
      </c>
      <c r="E411" s="35">
        <f t="shared" si="67"/>
        <v>9725.33138564274</v>
      </c>
      <c r="F411" s="35">
        <f t="shared" si="68"/>
        <v>201748</v>
      </c>
      <c r="G411" s="35">
        <f t="shared" si="69"/>
        <v>19311922</v>
      </c>
      <c r="H411" s="36">
        <f t="shared" si="70"/>
        <v>1738072.98</v>
      </c>
      <c r="I411" s="37">
        <f t="shared" si="71"/>
        <v>157.9714787167086</v>
      </c>
      <c r="J411" s="36">
        <f t="shared" si="72"/>
      </c>
      <c r="K411" s="37">
        <f t="shared" si="75"/>
      </c>
      <c r="L411" s="56">
        <f t="shared" si="73"/>
        <v>1.0446811042422395</v>
      </c>
      <c r="M411" s="38">
        <f t="shared" si="74"/>
        <v>0</v>
      </c>
    </row>
    <row r="412" spans="1:13" s="38" customFormat="1" ht="15">
      <c r="A412" s="39">
        <v>763</v>
      </c>
      <c r="B412" s="40" t="s">
        <v>426</v>
      </c>
      <c r="C412" s="33">
        <f t="shared" si="76"/>
        <v>1</v>
      </c>
      <c r="D412" s="34">
        <f t="shared" si="66"/>
        <v>0</v>
      </c>
      <c r="E412" s="35">
        <f t="shared" si="67"/>
        <v>13980.35546</v>
      </c>
      <c r="F412" s="35">
        <f t="shared" si="68"/>
        <v>0</v>
      </c>
      <c r="G412" s="35">
        <f t="shared" si="69"/>
        <v>9995942</v>
      </c>
      <c r="H412" s="36">
        <f t="shared" si="70"/>
        <v>899634.7799999999</v>
      </c>
      <c r="I412" s="37">
        <f t="shared" si="71"/>
        <v>64.34992175799798</v>
      </c>
      <c r="J412" s="36">
        <f t="shared" si="72"/>
      </c>
      <c r="K412" s="37">
        <f t="shared" si="75"/>
      </c>
      <c r="L412" s="56">
        <f t="shared" si="73"/>
        <v>0</v>
      </c>
      <c r="M412" s="38">
        <f t="shared" si="74"/>
        <v>0</v>
      </c>
    </row>
    <row r="413" spans="1:13" s="38" customFormat="1" ht="15">
      <c r="A413" s="39">
        <v>765</v>
      </c>
      <c r="B413" s="40" t="s">
        <v>427</v>
      </c>
      <c r="C413" s="33">
        <f t="shared" si="76"/>
        <v>1</v>
      </c>
      <c r="D413" s="34">
        <f t="shared" si="66"/>
        <v>0</v>
      </c>
      <c r="E413" s="35">
        <f t="shared" si="67"/>
        <v>15837.014217772214</v>
      </c>
      <c r="F413" s="35">
        <f t="shared" si="68"/>
        <v>0</v>
      </c>
      <c r="G413" s="35">
        <f t="shared" si="69"/>
        <v>13666747</v>
      </c>
      <c r="H413" s="36">
        <f t="shared" si="70"/>
        <v>1230007.23</v>
      </c>
      <c r="I413" s="37">
        <f t="shared" si="71"/>
        <v>77.6666114639016</v>
      </c>
      <c r="J413" s="36">
        <f t="shared" si="72"/>
      </c>
      <c r="K413" s="37">
        <f t="shared" si="75"/>
      </c>
      <c r="L413" s="56">
        <f t="shared" si="73"/>
        <v>0</v>
      </c>
      <c r="M413" s="38">
        <f t="shared" si="74"/>
        <v>0</v>
      </c>
    </row>
    <row r="414" spans="1:13" s="38" customFormat="1" ht="15">
      <c r="A414" s="39">
        <v>766</v>
      </c>
      <c r="B414" s="40" t="s">
        <v>428</v>
      </c>
      <c r="C414" s="33">
        <f t="shared" si="76"/>
        <v>1</v>
      </c>
      <c r="D414" s="34">
        <f t="shared" si="66"/>
        <v>0</v>
      </c>
      <c r="E414" s="35">
        <f t="shared" si="67"/>
        <v>11755.337314349526</v>
      </c>
      <c r="F414" s="35">
        <f t="shared" si="68"/>
        <v>0</v>
      </c>
      <c r="G414" s="35">
        <f t="shared" si="69"/>
        <v>20494029</v>
      </c>
      <c r="H414" s="36">
        <f t="shared" si="70"/>
        <v>1844462.6099999999</v>
      </c>
      <c r="I414" s="37">
        <f t="shared" si="71"/>
        <v>156.90426915682784</v>
      </c>
      <c r="J414" s="36">
        <f t="shared" si="72"/>
      </c>
      <c r="K414" s="37">
        <f t="shared" si="75"/>
      </c>
      <c r="L414" s="56">
        <f t="shared" si="73"/>
        <v>0</v>
      </c>
      <c r="M414" s="38">
        <f t="shared" si="74"/>
        <v>0</v>
      </c>
    </row>
    <row r="415" spans="1:13" s="38" customFormat="1" ht="15">
      <c r="A415" s="39">
        <v>767</v>
      </c>
      <c r="B415" s="40" t="s">
        <v>429</v>
      </c>
      <c r="C415" s="33">
        <f t="shared" si="76"/>
        <v>1</v>
      </c>
      <c r="D415" s="34">
        <f t="shared" si="66"/>
        <v>9.433086777489702</v>
      </c>
      <c r="E415" s="35">
        <f t="shared" si="67"/>
        <v>10354.404905198237</v>
      </c>
      <c r="F415" s="35">
        <f t="shared" si="68"/>
        <v>97674</v>
      </c>
      <c r="G415" s="35">
        <f t="shared" si="69"/>
        <v>20912047</v>
      </c>
      <c r="H415" s="36">
        <f t="shared" si="70"/>
        <v>1882084.23</v>
      </c>
      <c r="I415" s="37">
        <f t="shared" si="71"/>
        <v>172.33344130710688</v>
      </c>
      <c r="J415" s="36">
        <f t="shared" si="72"/>
      </c>
      <c r="K415" s="37">
        <f t="shared" si="75"/>
      </c>
      <c r="L415" s="56">
        <f t="shared" si="73"/>
        <v>0.4670704881258157</v>
      </c>
      <c r="M415" s="38">
        <f t="shared" si="74"/>
        <v>0</v>
      </c>
    </row>
    <row r="416" spans="1:13" s="38" customFormat="1" ht="15">
      <c r="A416" s="39">
        <v>770</v>
      </c>
      <c r="B416" s="40" t="s">
        <v>430</v>
      </c>
      <c r="C416" s="33">
        <f t="shared" si="76"/>
        <v>1</v>
      </c>
      <c r="D416" s="34">
        <f t="shared" si="66"/>
        <v>0</v>
      </c>
      <c r="E416" s="35">
        <f t="shared" si="67"/>
        <v>11522.912528019924</v>
      </c>
      <c r="F416" s="35">
        <f t="shared" si="68"/>
        <v>0</v>
      </c>
      <c r="G416" s="35">
        <f t="shared" si="69"/>
        <v>18980952</v>
      </c>
      <c r="H416" s="36">
        <f t="shared" si="70"/>
        <v>1708285.68</v>
      </c>
      <c r="I416" s="37">
        <f t="shared" si="71"/>
        <v>148.25120609446722</v>
      </c>
      <c r="J416" s="36">
        <f t="shared" si="72"/>
      </c>
      <c r="K416" s="37">
        <f t="shared" si="75"/>
      </c>
      <c r="L416" s="56">
        <f t="shared" si="73"/>
        <v>0</v>
      </c>
      <c r="M416" s="38">
        <f t="shared" si="74"/>
        <v>0</v>
      </c>
    </row>
    <row r="417" spans="1:13" s="38" customFormat="1" ht="15">
      <c r="A417" s="39">
        <v>773</v>
      </c>
      <c r="B417" s="40" t="s">
        <v>431</v>
      </c>
      <c r="C417" s="33">
        <f t="shared" si="76"/>
        <v>1</v>
      </c>
      <c r="D417" s="34">
        <f t="shared" si="66"/>
        <v>45</v>
      </c>
      <c r="E417" s="35">
        <f t="shared" si="67"/>
        <v>8909</v>
      </c>
      <c r="F417" s="35">
        <f t="shared" si="68"/>
        <v>400905</v>
      </c>
      <c r="G417" s="35">
        <f t="shared" si="69"/>
        <v>33073426</v>
      </c>
      <c r="H417" s="36">
        <f t="shared" si="70"/>
        <v>2976608.34</v>
      </c>
      <c r="I417" s="37">
        <f t="shared" si="71"/>
        <v>289.1125086990683</v>
      </c>
      <c r="J417" s="36">
        <f t="shared" si="72"/>
      </c>
      <c r="K417" s="37">
        <f t="shared" si="75"/>
      </c>
      <c r="L417" s="56">
        <f t="shared" si="73"/>
        <v>1.2121665291040609</v>
      </c>
      <c r="M417" s="38">
        <f t="shared" si="74"/>
        <v>0</v>
      </c>
    </row>
    <row r="418" spans="1:13" s="38" customFormat="1" ht="15">
      <c r="A418" s="39">
        <v>775</v>
      </c>
      <c r="B418" s="40" t="s">
        <v>433</v>
      </c>
      <c r="C418" s="33">
        <f t="shared" si="76"/>
        <v>1</v>
      </c>
      <c r="D418" s="34">
        <f t="shared" si="66"/>
        <v>69.50300560386441</v>
      </c>
      <c r="E418" s="35">
        <f t="shared" si="67"/>
        <v>9798.238134929457</v>
      </c>
      <c r="F418" s="35">
        <f t="shared" si="68"/>
        <v>681007</v>
      </c>
      <c r="G418" s="35">
        <f t="shared" si="69"/>
        <v>70586731</v>
      </c>
      <c r="H418" s="36">
        <f t="shared" si="70"/>
        <v>6352805.79</v>
      </c>
      <c r="I418" s="37">
        <f t="shared" si="71"/>
        <v>578.8590470954944</v>
      </c>
      <c r="J418" s="36">
        <f t="shared" si="72"/>
      </c>
      <c r="K418" s="37">
        <f t="shared" si="75"/>
      </c>
      <c r="L418" s="56">
        <f t="shared" si="73"/>
        <v>0.964780476942614</v>
      </c>
      <c r="M418" s="38">
        <f t="shared" si="74"/>
        <v>0</v>
      </c>
    </row>
    <row r="419" spans="1:13" s="38" customFormat="1" ht="15">
      <c r="A419" s="39">
        <v>778</v>
      </c>
      <c r="B419" s="40" t="s">
        <v>434</v>
      </c>
      <c r="C419" s="33">
        <f t="shared" si="76"/>
        <v>1</v>
      </c>
      <c r="D419" s="34">
        <f t="shared" si="66"/>
        <v>1.0075566750629723</v>
      </c>
      <c r="E419" s="35">
        <f t="shared" si="67"/>
        <v>10224.735</v>
      </c>
      <c r="F419" s="35">
        <f t="shared" si="68"/>
        <v>10302</v>
      </c>
      <c r="G419" s="35">
        <f t="shared" si="69"/>
        <v>14612916</v>
      </c>
      <c r="H419" s="36">
        <f t="shared" si="70"/>
        <v>1315162.44</v>
      </c>
      <c r="I419" s="37">
        <f t="shared" si="71"/>
        <v>127.61802041813307</v>
      </c>
      <c r="J419" s="36">
        <f t="shared" si="72"/>
        <v>2045808.2400000002</v>
      </c>
      <c r="K419" s="37">
        <f t="shared" si="75"/>
        <v>199.07667435879756</v>
      </c>
      <c r="L419" s="56">
        <f t="shared" si="73"/>
        <v>0.07049927611983808</v>
      </c>
      <c r="M419" s="38">
        <f t="shared" si="74"/>
        <v>0</v>
      </c>
    </row>
    <row r="420" spans="1:13" s="38" customFormat="1" ht="15">
      <c r="A420" s="39">
        <v>780</v>
      </c>
      <c r="B420" s="40" t="s">
        <v>435</v>
      </c>
      <c r="C420" s="33">
        <f t="shared" si="76"/>
        <v>1</v>
      </c>
      <c r="D420" s="34">
        <f t="shared" si="66"/>
        <v>23.961853697839224</v>
      </c>
      <c r="E420" s="35">
        <f t="shared" si="67"/>
        <v>9496.76109659748</v>
      </c>
      <c r="F420" s="35">
        <f t="shared" si="68"/>
        <v>227560</v>
      </c>
      <c r="G420" s="35">
        <f t="shared" si="69"/>
        <v>39623267</v>
      </c>
      <c r="H420" s="36">
        <f t="shared" si="70"/>
        <v>3566094.03</v>
      </c>
      <c r="I420" s="37">
        <f t="shared" si="71"/>
        <v>351.54448933080323</v>
      </c>
      <c r="J420" s="36">
        <f t="shared" si="72"/>
      </c>
      <c r="K420" s="37">
        <f t="shared" si="75"/>
      </c>
      <c r="L420" s="56">
        <f t="shared" si="73"/>
        <v>0.5743090290863698</v>
      </c>
      <c r="M420" s="38">
        <f t="shared" si="74"/>
        <v>0</v>
      </c>
    </row>
    <row r="421" spans="1:13" s="38" customFormat="1" ht="15">
      <c r="A421" s="39">
        <v>801</v>
      </c>
      <c r="B421" s="40" t="s">
        <v>436</v>
      </c>
      <c r="C421" s="33">
        <f t="shared" si="76"/>
        <v>1</v>
      </c>
      <c r="D421" s="34">
        <f t="shared" si="66"/>
        <v>0</v>
      </c>
      <c r="E421" s="35">
        <f t="shared" si="67"/>
        <v>16415.090917404796</v>
      </c>
      <c r="F421" s="35">
        <f t="shared" si="68"/>
        <v>0</v>
      </c>
      <c r="G421" s="35">
        <f t="shared" si="69"/>
        <v>11278436</v>
      </c>
      <c r="H421" s="36">
        <f t="shared" si="70"/>
        <v>1015059.24</v>
      </c>
      <c r="I421" s="37">
        <f t="shared" si="71"/>
        <v>61.8369550986611</v>
      </c>
      <c r="J421" s="36">
        <f t="shared" si="72"/>
      </c>
      <c r="K421" s="37">
        <f t="shared" si="75"/>
      </c>
      <c r="L421" s="56">
        <f t="shared" si="73"/>
        <v>0</v>
      </c>
      <c r="M421" s="38">
        <f t="shared" si="74"/>
        <v>0</v>
      </c>
    </row>
    <row r="422" spans="1:13" s="38" customFormat="1" ht="15">
      <c r="A422" s="39">
        <v>805</v>
      </c>
      <c r="B422" s="40" t="s">
        <v>437</v>
      </c>
      <c r="C422" s="33">
        <f t="shared" si="76"/>
        <v>1</v>
      </c>
      <c r="D422" s="34">
        <f t="shared" si="66"/>
        <v>0</v>
      </c>
      <c r="E422" s="35">
        <f t="shared" si="67"/>
        <v>15526.15050193133</v>
      </c>
      <c r="F422" s="35">
        <f t="shared" si="68"/>
        <v>0</v>
      </c>
      <c r="G422" s="35">
        <f t="shared" si="69"/>
        <v>17994526</v>
      </c>
      <c r="H422" s="36">
        <f t="shared" si="70"/>
        <v>1619507.3399999999</v>
      </c>
      <c r="I422" s="37">
        <f t="shared" si="71"/>
        <v>104.30836283588427</v>
      </c>
      <c r="J422" s="36">
        <f t="shared" si="72"/>
      </c>
      <c r="K422" s="37">
        <f t="shared" si="75"/>
      </c>
      <c r="L422" s="56">
        <f t="shared" si="73"/>
        <v>0</v>
      </c>
      <c r="M422" s="38">
        <f t="shared" si="74"/>
        <v>0</v>
      </c>
    </row>
    <row r="423" spans="1:13" s="38" customFormat="1" ht="15">
      <c r="A423" s="39">
        <v>806</v>
      </c>
      <c r="B423" s="40" t="s">
        <v>438</v>
      </c>
      <c r="C423" s="33">
        <f t="shared" si="76"/>
        <v>1</v>
      </c>
      <c r="D423" s="34">
        <f t="shared" si="66"/>
        <v>0</v>
      </c>
      <c r="E423" s="35">
        <f t="shared" si="67"/>
        <v>18668.83472002395</v>
      </c>
      <c r="F423" s="35">
        <f t="shared" si="68"/>
        <v>0</v>
      </c>
      <c r="G423" s="35">
        <f t="shared" si="69"/>
        <v>15841156</v>
      </c>
      <c r="H423" s="36">
        <f t="shared" si="70"/>
        <v>1425704.04</v>
      </c>
      <c r="I423" s="37">
        <f t="shared" si="71"/>
        <v>76.36813231148318</v>
      </c>
      <c r="J423" s="36">
        <f t="shared" si="72"/>
      </c>
      <c r="K423" s="37">
        <f t="shared" si="75"/>
      </c>
      <c r="L423" s="56">
        <f t="shared" si="73"/>
        <v>0</v>
      </c>
      <c r="M423" s="38">
        <f t="shared" si="74"/>
        <v>0</v>
      </c>
    </row>
    <row r="424" spans="1:13" s="38" customFormat="1" ht="15">
      <c r="A424" s="39">
        <v>810</v>
      </c>
      <c r="B424" s="40" t="s">
        <v>439</v>
      </c>
      <c r="C424" s="33">
        <f t="shared" si="76"/>
        <v>1</v>
      </c>
      <c r="D424" s="34">
        <f t="shared" si="66"/>
        <v>0</v>
      </c>
      <c r="E424" s="35">
        <f t="shared" si="67"/>
        <v>15018.97783227848</v>
      </c>
      <c r="F424" s="35">
        <f t="shared" si="68"/>
        <v>0</v>
      </c>
      <c r="G424" s="35">
        <f t="shared" si="69"/>
        <v>18808660</v>
      </c>
      <c r="H424" s="36">
        <f t="shared" si="70"/>
        <v>1692779.4</v>
      </c>
      <c r="I424" s="37">
        <f t="shared" si="71"/>
        <v>112.70936137623913</v>
      </c>
      <c r="J424" s="36">
        <f t="shared" si="72"/>
      </c>
      <c r="K424" s="37">
        <f t="shared" si="75"/>
      </c>
      <c r="L424" s="56">
        <f t="shared" si="73"/>
        <v>0</v>
      </c>
      <c r="M424" s="38">
        <f t="shared" si="74"/>
        <v>0</v>
      </c>
    </row>
    <row r="425" spans="1:13" s="38" customFormat="1" ht="15">
      <c r="A425" s="39">
        <v>815</v>
      </c>
      <c r="B425" s="40" t="s">
        <v>440</v>
      </c>
      <c r="C425" s="33">
        <f t="shared" si="76"/>
        <v>1</v>
      </c>
      <c r="D425" s="34">
        <f t="shared" si="66"/>
        <v>0</v>
      </c>
      <c r="E425" s="35">
        <f t="shared" si="67"/>
        <v>17482.944026946112</v>
      </c>
      <c r="F425" s="35">
        <f t="shared" si="68"/>
        <v>0</v>
      </c>
      <c r="G425" s="35">
        <f t="shared" si="69"/>
        <v>12000887</v>
      </c>
      <c r="H425" s="36">
        <f t="shared" si="70"/>
        <v>1080079.83</v>
      </c>
      <c r="I425" s="37">
        <f t="shared" si="71"/>
        <v>61.77905896943299</v>
      </c>
      <c r="J425" s="36">
        <f t="shared" si="72"/>
      </c>
      <c r="K425" s="37">
        <f t="shared" si="75"/>
      </c>
      <c r="L425" s="56">
        <f t="shared" si="73"/>
        <v>0</v>
      </c>
      <c r="M425" s="38">
        <f t="shared" si="74"/>
        <v>0</v>
      </c>
    </row>
    <row r="426" spans="1:13" s="38" customFormat="1" ht="15">
      <c r="A426" s="39">
        <v>818</v>
      </c>
      <c r="B426" s="40" t="s">
        <v>441</v>
      </c>
      <c r="C426" s="33">
        <f t="shared" si="76"/>
        <v>1</v>
      </c>
      <c r="D426" s="34">
        <f t="shared" si="66"/>
        <v>0</v>
      </c>
      <c r="E426" s="35">
        <f t="shared" si="67"/>
        <v>19302.203923240937</v>
      </c>
      <c r="F426" s="35">
        <f t="shared" si="68"/>
        <v>0</v>
      </c>
      <c r="G426" s="35">
        <f t="shared" si="69"/>
        <v>8935610</v>
      </c>
      <c r="H426" s="36">
        <f t="shared" si="70"/>
        <v>804204.9</v>
      </c>
      <c r="I426" s="37">
        <f t="shared" si="71"/>
        <v>41.66388994739052</v>
      </c>
      <c r="J426" s="36">
        <f t="shared" si="72"/>
      </c>
      <c r="K426" s="37">
        <f t="shared" si="75"/>
      </c>
      <c r="L426" s="56">
        <f t="shared" si="73"/>
        <v>0</v>
      </c>
      <c r="M426" s="38">
        <f t="shared" si="74"/>
        <v>0</v>
      </c>
    </row>
    <row r="427" spans="1:13" s="38" customFormat="1" ht="15">
      <c r="A427" s="39">
        <v>821</v>
      </c>
      <c r="B427" s="40" t="s">
        <v>442</v>
      </c>
      <c r="C427" s="33">
        <f t="shared" si="76"/>
        <v>1</v>
      </c>
      <c r="D427" s="34">
        <f t="shared" si="66"/>
        <v>0</v>
      </c>
      <c r="E427" s="35">
        <f t="shared" si="67"/>
        <v>15259.865901287554</v>
      </c>
      <c r="F427" s="35">
        <f t="shared" si="68"/>
        <v>0</v>
      </c>
      <c r="G427" s="35">
        <f t="shared" si="69"/>
        <v>21292368</v>
      </c>
      <c r="H427" s="36">
        <f t="shared" si="70"/>
        <v>1916313.1199999999</v>
      </c>
      <c r="I427" s="37">
        <f t="shared" si="71"/>
        <v>125.57863433375981</v>
      </c>
      <c r="J427" s="36">
        <f t="shared" si="72"/>
      </c>
      <c r="K427" s="37">
        <f t="shared" si="75"/>
      </c>
      <c r="L427" s="56">
        <f t="shared" si="73"/>
        <v>0</v>
      </c>
      <c r="M427" s="38">
        <f t="shared" si="74"/>
        <v>0</v>
      </c>
    </row>
    <row r="428" spans="1:13" s="38" customFormat="1" ht="15">
      <c r="A428" s="39">
        <v>823</v>
      </c>
      <c r="B428" s="40" t="s">
        <v>443</v>
      </c>
      <c r="C428" s="33">
        <f t="shared" si="76"/>
        <v>1</v>
      </c>
      <c r="D428" s="34">
        <f t="shared" si="66"/>
        <v>0</v>
      </c>
      <c r="E428" s="35">
        <f t="shared" si="67"/>
        <v>17396.712893445376</v>
      </c>
      <c r="F428" s="35">
        <f t="shared" si="68"/>
        <v>0</v>
      </c>
      <c r="G428" s="35">
        <f t="shared" si="69"/>
        <v>24119087</v>
      </c>
      <c r="H428" s="36">
        <f t="shared" si="70"/>
        <v>2170717.83</v>
      </c>
      <c r="I428" s="37">
        <f t="shared" si="71"/>
        <v>124.77747050811361</v>
      </c>
      <c r="J428" s="36">
        <f t="shared" si="72"/>
      </c>
      <c r="K428" s="37">
        <f t="shared" si="75"/>
      </c>
      <c r="L428" s="56">
        <f t="shared" si="73"/>
        <v>0</v>
      </c>
      <c r="M428" s="38">
        <f t="shared" si="74"/>
        <v>0</v>
      </c>
    </row>
    <row r="429" spans="1:13" s="38" customFormat="1" ht="15">
      <c r="A429" s="39">
        <v>825</v>
      </c>
      <c r="B429" s="40" t="s">
        <v>444</v>
      </c>
      <c r="C429" s="33">
        <f t="shared" si="76"/>
        <v>1</v>
      </c>
      <c r="D429" s="34">
        <f t="shared" si="66"/>
        <v>0</v>
      </c>
      <c r="E429" s="35">
        <f t="shared" si="67"/>
        <v>15546.268037383177</v>
      </c>
      <c r="F429" s="35">
        <f t="shared" si="68"/>
        <v>0</v>
      </c>
      <c r="G429" s="35">
        <f t="shared" si="69"/>
        <v>33192834</v>
      </c>
      <c r="H429" s="36">
        <f t="shared" si="70"/>
        <v>2987355.06</v>
      </c>
      <c r="I429" s="37">
        <f t="shared" si="71"/>
        <v>192.15898328888238</v>
      </c>
      <c r="J429" s="36">
        <f t="shared" si="72"/>
      </c>
      <c r="K429" s="37">
        <f t="shared" si="75"/>
      </c>
      <c r="L429" s="56">
        <f t="shared" si="73"/>
        <v>0</v>
      </c>
      <c r="M429" s="38">
        <f t="shared" si="74"/>
        <v>0</v>
      </c>
    </row>
    <row r="430" spans="1:13" s="38" customFormat="1" ht="15">
      <c r="A430" s="39">
        <v>828</v>
      </c>
      <c r="B430" s="40" t="s">
        <v>445</v>
      </c>
      <c r="C430" s="33">
        <f t="shared" si="76"/>
        <v>1</v>
      </c>
      <c r="D430" s="34">
        <f t="shared" si="66"/>
        <v>0</v>
      </c>
      <c r="E430" s="35">
        <f t="shared" si="67"/>
        <v>15526.149300272356</v>
      </c>
      <c r="F430" s="35">
        <f t="shared" si="68"/>
        <v>0</v>
      </c>
      <c r="G430" s="35">
        <f t="shared" si="69"/>
        <v>34013580</v>
      </c>
      <c r="H430" s="36">
        <f t="shared" si="70"/>
        <v>3061222.1999999997</v>
      </c>
      <c r="I430" s="37">
        <f t="shared" si="71"/>
        <v>197.16557794187258</v>
      </c>
      <c r="J430" s="36">
        <f t="shared" si="72"/>
      </c>
      <c r="K430" s="37">
        <f t="shared" si="75"/>
      </c>
      <c r="L430" s="56">
        <f t="shared" si="73"/>
        <v>0</v>
      </c>
      <c r="M430" s="38">
        <f t="shared" si="74"/>
        <v>0</v>
      </c>
    </row>
    <row r="431" spans="1:13" s="38" customFormat="1" ht="15">
      <c r="A431" s="39">
        <v>829</v>
      </c>
      <c r="B431" s="40" t="s">
        <v>446</v>
      </c>
      <c r="C431" s="33">
        <f aca="true" t="shared" si="77" ref="C431:C449">VLOOKUP(A431,distinfo,3)</f>
        <v>1</v>
      </c>
      <c r="D431" s="34">
        <f t="shared" si="66"/>
        <v>0</v>
      </c>
      <c r="E431" s="35">
        <f t="shared" si="67"/>
        <v>21879.762393796158</v>
      </c>
      <c r="F431" s="35">
        <f t="shared" si="68"/>
        <v>0</v>
      </c>
      <c r="G431" s="35">
        <f t="shared" si="69"/>
        <v>15013689</v>
      </c>
      <c r="H431" s="36">
        <f t="shared" si="70"/>
        <v>1351232.01</v>
      </c>
      <c r="I431" s="37">
        <f t="shared" si="71"/>
        <v>61.75716105505477</v>
      </c>
      <c r="J431" s="36">
        <f t="shared" si="72"/>
      </c>
      <c r="K431" s="37">
        <f t="shared" si="75"/>
      </c>
      <c r="L431" s="56">
        <f t="shared" si="73"/>
        <v>0</v>
      </c>
      <c r="M431" s="38">
        <f t="shared" si="74"/>
        <v>0</v>
      </c>
    </row>
    <row r="432" spans="1:13" s="38" customFormat="1" ht="15">
      <c r="A432" s="39">
        <v>830</v>
      </c>
      <c r="B432" s="40" t="s">
        <v>447</v>
      </c>
      <c r="C432" s="33">
        <f t="shared" si="77"/>
        <v>1</v>
      </c>
      <c r="D432" s="34">
        <f t="shared" si="66"/>
        <v>0</v>
      </c>
      <c r="E432" s="35">
        <f t="shared" si="67"/>
        <v>24336.391640995258</v>
      </c>
      <c r="F432" s="35">
        <f t="shared" si="68"/>
        <v>0</v>
      </c>
      <c r="G432" s="35">
        <f t="shared" si="69"/>
        <v>10484430</v>
      </c>
      <c r="H432" s="36">
        <f t="shared" si="70"/>
        <v>943598.7</v>
      </c>
      <c r="I432" s="37">
        <f t="shared" si="71"/>
        <v>38.773155606621835</v>
      </c>
      <c r="J432" s="36">
        <f t="shared" si="72"/>
      </c>
      <c r="K432" s="37">
        <f t="shared" si="75"/>
      </c>
      <c r="L432" s="56">
        <f t="shared" si="73"/>
        <v>0</v>
      </c>
      <c r="M432" s="38">
        <f t="shared" si="74"/>
        <v>0</v>
      </c>
    </row>
    <row r="433" spans="1:13" s="38" customFormat="1" ht="15">
      <c r="A433" s="39">
        <v>832</v>
      </c>
      <c r="B433" s="40" t="s">
        <v>448</v>
      </c>
      <c r="C433" s="33">
        <f t="shared" si="77"/>
        <v>1</v>
      </c>
      <c r="D433" s="34">
        <f t="shared" si="66"/>
        <v>0</v>
      </c>
      <c r="E433" s="35">
        <f t="shared" si="67"/>
        <v>14853.243811503811</v>
      </c>
      <c r="F433" s="35">
        <f t="shared" si="68"/>
        <v>0</v>
      </c>
      <c r="G433" s="35">
        <f t="shared" si="69"/>
        <v>21034364</v>
      </c>
      <c r="H433" s="36">
        <f t="shared" si="70"/>
        <v>1893092.76</v>
      </c>
      <c r="I433" s="37">
        <f t="shared" si="71"/>
        <v>127.45315326567271</v>
      </c>
      <c r="J433" s="36">
        <f t="shared" si="72"/>
      </c>
      <c r="K433" s="37">
        <f t="shared" si="75"/>
      </c>
      <c r="L433" s="56">
        <f t="shared" si="73"/>
        <v>0</v>
      </c>
      <c r="M433" s="38">
        <f t="shared" si="74"/>
        <v>0</v>
      </c>
    </row>
    <row r="434" spans="1:13" s="38" customFormat="1" ht="15">
      <c r="A434" s="39">
        <v>851</v>
      </c>
      <c r="B434" s="40" t="s">
        <v>449</v>
      </c>
      <c r="C434" s="33">
        <f t="shared" si="77"/>
        <v>1</v>
      </c>
      <c r="D434" s="34">
        <f t="shared" si="66"/>
        <v>0</v>
      </c>
      <c r="E434" s="35">
        <f t="shared" si="67"/>
        <v>15677.408666666666</v>
      </c>
      <c r="F434" s="35">
        <f t="shared" si="68"/>
        <v>0</v>
      </c>
      <c r="G434" s="35">
        <f t="shared" si="69"/>
        <v>6334539</v>
      </c>
      <c r="H434" s="36">
        <f t="shared" si="70"/>
        <v>570108.51</v>
      </c>
      <c r="I434" s="37">
        <f t="shared" si="71"/>
        <v>36.36497090314203</v>
      </c>
      <c r="J434" s="36">
        <f t="shared" si="72"/>
      </c>
      <c r="K434" s="37">
        <f t="shared" si="75"/>
      </c>
      <c r="L434" s="56">
        <f t="shared" si="73"/>
        <v>0</v>
      </c>
      <c r="M434" s="38">
        <f t="shared" si="74"/>
        <v>0</v>
      </c>
    </row>
    <row r="435" spans="1:13" s="38" customFormat="1" ht="15">
      <c r="A435" s="39">
        <v>852</v>
      </c>
      <c r="B435" s="40" t="s">
        <v>450</v>
      </c>
      <c r="C435" s="33">
        <f t="shared" si="77"/>
        <v>1</v>
      </c>
      <c r="D435" s="34">
        <f t="shared" si="66"/>
        <v>0</v>
      </c>
      <c r="E435" s="35">
        <f t="shared" si="67"/>
        <v>15622.856471428571</v>
      </c>
      <c r="F435" s="35">
        <f t="shared" si="68"/>
        <v>0</v>
      </c>
      <c r="G435" s="35">
        <f t="shared" si="69"/>
        <v>8766746</v>
      </c>
      <c r="H435" s="36">
        <f t="shared" si="70"/>
        <v>789007.14</v>
      </c>
      <c r="I435" s="37">
        <f t="shared" si="71"/>
        <v>50.50338530875925</v>
      </c>
      <c r="J435" s="36">
        <f t="shared" si="72"/>
      </c>
      <c r="K435" s="37">
        <f t="shared" si="75"/>
      </c>
      <c r="L435" s="56">
        <f t="shared" si="73"/>
        <v>0</v>
      </c>
      <c r="M435" s="38">
        <f t="shared" si="74"/>
        <v>0</v>
      </c>
    </row>
    <row r="436" spans="1:13" s="38" customFormat="1" ht="15">
      <c r="A436" s="39">
        <v>853</v>
      </c>
      <c r="B436" s="40" t="s">
        <v>451</v>
      </c>
      <c r="C436" s="33">
        <f t="shared" si="77"/>
        <v>1</v>
      </c>
      <c r="D436" s="34">
        <f t="shared" si="66"/>
        <v>0</v>
      </c>
      <c r="E436" s="35">
        <f t="shared" si="67"/>
        <v>16197.099018243023</v>
      </c>
      <c r="F436" s="35">
        <f t="shared" si="68"/>
        <v>0</v>
      </c>
      <c r="G436" s="35">
        <f t="shared" si="69"/>
        <v>19938689</v>
      </c>
      <c r="H436" s="36">
        <f t="shared" si="70"/>
        <v>1794482.01</v>
      </c>
      <c r="I436" s="37">
        <f t="shared" si="71"/>
        <v>110.79033399615878</v>
      </c>
      <c r="J436" s="36">
        <f t="shared" si="72"/>
      </c>
      <c r="K436" s="37">
        <f t="shared" si="75"/>
      </c>
      <c r="L436" s="56">
        <f t="shared" si="73"/>
        <v>0</v>
      </c>
      <c r="M436" s="38">
        <f t="shared" si="74"/>
        <v>0</v>
      </c>
    </row>
    <row r="437" spans="1:13" s="38" customFormat="1" ht="15">
      <c r="A437" s="39">
        <v>854</v>
      </c>
      <c r="B437" s="40" t="s">
        <v>452</v>
      </c>
      <c r="C437" s="33">
        <f t="shared" si="77"/>
        <v>1</v>
      </c>
      <c r="D437" s="34">
        <f t="shared" si="66"/>
        <v>0</v>
      </c>
      <c r="E437" s="35">
        <f t="shared" si="67"/>
        <v>19594.799868197424</v>
      </c>
      <c r="F437" s="35">
        <f t="shared" si="68"/>
        <v>0</v>
      </c>
      <c r="G437" s="35">
        <f t="shared" si="69"/>
        <v>8857664</v>
      </c>
      <c r="H437" s="36">
        <f t="shared" si="70"/>
        <v>797189.76</v>
      </c>
      <c r="I437" s="37">
        <f t="shared" si="71"/>
        <v>40.68374085789198</v>
      </c>
      <c r="J437" s="36">
        <f t="shared" si="72"/>
      </c>
      <c r="K437" s="37">
        <f t="shared" si="75"/>
      </c>
      <c r="L437" s="56">
        <f t="shared" si="73"/>
        <v>0</v>
      </c>
      <c r="M437" s="38">
        <f t="shared" si="74"/>
        <v>0</v>
      </c>
    </row>
    <row r="438" spans="1:13" s="38" customFormat="1" ht="15">
      <c r="A438" s="39">
        <v>855</v>
      </c>
      <c r="B438" s="40" t="s">
        <v>453</v>
      </c>
      <c r="C438" s="33">
        <f t="shared" si="77"/>
        <v>1</v>
      </c>
      <c r="D438" s="34">
        <f t="shared" si="66"/>
        <v>0</v>
      </c>
      <c r="E438" s="35">
        <f t="shared" si="67"/>
        <v>16100.242116182573</v>
      </c>
      <c r="F438" s="35">
        <f t="shared" si="68"/>
        <v>0</v>
      </c>
      <c r="G438" s="35">
        <f t="shared" si="69"/>
        <v>7522742</v>
      </c>
      <c r="H438" s="36">
        <f t="shared" si="70"/>
        <v>677046.78</v>
      </c>
      <c r="I438" s="37">
        <f t="shared" si="71"/>
        <v>42.051962642194745</v>
      </c>
      <c r="J438" s="36">
        <f t="shared" si="72"/>
      </c>
      <c r="K438" s="37">
        <f t="shared" si="75"/>
      </c>
      <c r="L438" s="56">
        <f t="shared" si="73"/>
        <v>0</v>
      </c>
      <c r="M438" s="38">
        <f t="shared" si="74"/>
        <v>0</v>
      </c>
    </row>
    <row r="439" spans="1:13" s="38" customFormat="1" ht="15">
      <c r="A439" s="39">
        <v>860</v>
      </c>
      <c r="B439" s="40" t="s">
        <v>454</v>
      </c>
      <c r="C439" s="33">
        <f t="shared" si="77"/>
        <v>1</v>
      </c>
      <c r="D439" s="34">
        <f t="shared" si="66"/>
        <v>0</v>
      </c>
      <c r="E439" s="35">
        <f t="shared" si="67"/>
        <v>20568.960016528927</v>
      </c>
      <c r="F439" s="35">
        <f t="shared" si="68"/>
        <v>0</v>
      </c>
      <c r="G439" s="35">
        <f t="shared" si="69"/>
        <v>12007094</v>
      </c>
      <c r="H439" s="36">
        <f t="shared" si="70"/>
        <v>1080638.46</v>
      </c>
      <c r="I439" s="37">
        <f t="shared" si="71"/>
        <v>52.53734068866944</v>
      </c>
      <c r="J439" s="36">
        <f t="shared" si="72"/>
      </c>
      <c r="K439" s="37">
        <f t="shared" si="75"/>
      </c>
      <c r="L439" s="56">
        <f t="shared" si="73"/>
        <v>0</v>
      </c>
      <c r="M439" s="38">
        <f t="shared" si="74"/>
        <v>0</v>
      </c>
    </row>
    <row r="440" spans="1:13" s="38" customFormat="1" ht="15">
      <c r="A440" s="39">
        <v>871</v>
      </c>
      <c r="B440" s="40" t="s">
        <v>455</v>
      </c>
      <c r="C440" s="33">
        <f t="shared" si="77"/>
        <v>1</v>
      </c>
      <c r="D440" s="34">
        <f t="shared" si="66"/>
        <v>0</v>
      </c>
      <c r="E440" s="35">
        <f t="shared" si="67"/>
        <v>16827.495840645635</v>
      </c>
      <c r="F440" s="35">
        <f t="shared" si="68"/>
        <v>0</v>
      </c>
      <c r="G440" s="35">
        <f t="shared" si="69"/>
        <v>22563713</v>
      </c>
      <c r="H440" s="36">
        <f t="shared" si="70"/>
        <v>2030734.17</v>
      </c>
      <c r="I440" s="37">
        <f t="shared" si="71"/>
        <v>120.6795229207488</v>
      </c>
      <c r="J440" s="36">
        <f t="shared" si="72"/>
      </c>
      <c r="K440" s="37">
        <f t="shared" si="75"/>
      </c>
      <c r="L440" s="56">
        <f t="shared" si="73"/>
        <v>0</v>
      </c>
      <c r="M440" s="38">
        <f t="shared" si="74"/>
        <v>0</v>
      </c>
    </row>
    <row r="441" spans="1:13" s="38" customFormat="1" ht="15">
      <c r="A441" s="39">
        <v>872</v>
      </c>
      <c r="B441" s="40" t="s">
        <v>456</v>
      </c>
      <c r="C441" s="33">
        <f t="shared" si="77"/>
        <v>1</v>
      </c>
      <c r="D441" s="34">
        <f t="shared" si="66"/>
        <v>0</v>
      </c>
      <c r="E441" s="35">
        <f t="shared" si="67"/>
        <v>15399.40571645186</v>
      </c>
      <c r="F441" s="35">
        <f t="shared" si="68"/>
        <v>0</v>
      </c>
      <c r="G441" s="35">
        <f t="shared" si="69"/>
        <v>20441160</v>
      </c>
      <c r="H441" s="36">
        <f t="shared" si="70"/>
        <v>1839704.4</v>
      </c>
      <c r="I441" s="37">
        <f t="shared" si="71"/>
        <v>119.46593484673004</v>
      </c>
      <c r="J441" s="36">
        <f t="shared" si="72"/>
      </c>
      <c r="K441" s="37">
        <f t="shared" si="75"/>
      </c>
      <c r="L441" s="56">
        <f t="shared" si="73"/>
        <v>0</v>
      </c>
      <c r="M441" s="38">
        <f t="shared" si="74"/>
        <v>0</v>
      </c>
    </row>
    <row r="442" spans="1:13" s="38" customFormat="1" ht="15">
      <c r="A442" s="39">
        <v>873</v>
      </c>
      <c r="B442" s="40" t="s">
        <v>457</v>
      </c>
      <c r="C442" s="33">
        <f t="shared" si="77"/>
        <v>1</v>
      </c>
      <c r="D442" s="34">
        <f t="shared" si="66"/>
        <v>0</v>
      </c>
      <c r="E442" s="35">
        <f t="shared" si="67"/>
        <v>17118.885169548492</v>
      </c>
      <c r="F442" s="35">
        <f t="shared" si="68"/>
        <v>0</v>
      </c>
      <c r="G442" s="35">
        <f t="shared" si="69"/>
        <v>10022012</v>
      </c>
      <c r="H442" s="36">
        <f t="shared" si="70"/>
        <v>901981.08</v>
      </c>
      <c r="I442" s="37">
        <f t="shared" si="71"/>
        <v>52.6892417973845</v>
      </c>
      <c r="J442" s="36">
        <f t="shared" si="72"/>
      </c>
      <c r="K442" s="37">
        <f t="shared" si="75"/>
      </c>
      <c r="L442" s="56">
        <f t="shared" si="73"/>
        <v>0</v>
      </c>
      <c r="M442" s="38">
        <f t="shared" si="74"/>
        <v>0</v>
      </c>
    </row>
    <row r="443" spans="1:13" s="38" customFormat="1" ht="15">
      <c r="A443" s="39">
        <v>876</v>
      </c>
      <c r="B443" s="40" t="s">
        <v>458</v>
      </c>
      <c r="C443" s="33">
        <f t="shared" si="77"/>
        <v>1</v>
      </c>
      <c r="D443" s="34">
        <f t="shared" si="66"/>
        <v>0</v>
      </c>
      <c r="E443" s="35">
        <f t="shared" si="67"/>
        <v>14727.302238532107</v>
      </c>
      <c r="F443" s="35">
        <f t="shared" si="68"/>
        <v>0</v>
      </c>
      <c r="G443" s="35">
        <f t="shared" si="69"/>
        <v>15958805</v>
      </c>
      <c r="H443" s="36">
        <f t="shared" si="70"/>
        <v>1436292.45</v>
      </c>
      <c r="I443" s="37">
        <f t="shared" si="71"/>
        <v>97.52583512831862</v>
      </c>
      <c r="J443" s="36">
        <f t="shared" si="72"/>
      </c>
      <c r="K443" s="37">
        <f t="shared" si="75"/>
      </c>
      <c r="L443" s="56">
        <f t="shared" si="73"/>
        <v>0</v>
      </c>
      <c r="M443" s="38">
        <f t="shared" si="74"/>
        <v>0</v>
      </c>
    </row>
    <row r="444" spans="1:13" s="38" customFormat="1" ht="15">
      <c r="A444" s="39">
        <v>878</v>
      </c>
      <c r="B444" s="40" t="s">
        <v>459</v>
      </c>
      <c r="C444" s="33">
        <f t="shared" si="77"/>
        <v>1</v>
      </c>
      <c r="D444" s="34">
        <f t="shared" si="66"/>
        <v>0</v>
      </c>
      <c r="E444" s="35">
        <f t="shared" si="67"/>
        <v>14927.761344248707</v>
      </c>
      <c r="F444" s="35">
        <f t="shared" si="68"/>
        <v>0</v>
      </c>
      <c r="G444" s="35">
        <f t="shared" si="69"/>
        <v>14108314</v>
      </c>
      <c r="H444" s="36">
        <f t="shared" si="70"/>
        <v>1269748.26</v>
      </c>
      <c r="I444" s="37">
        <f t="shared" si="71"/>
        <v>85.0595230402181</v>
      </c>
      <c r="J444" s="36">
        <f t="shared" si="72"/>
      </c>
      <c r="K444" s="37">
        <f t="shared" si="75"/>
      </c>
      <c r="L444" s="56">
        <f t="shared" si="73"/>
        <v>0</v>
      </c>
      <c r="M444" s="38">
        <f t="shared" si="74"/>
        <v>0</v>
      </c>
    </row>
    <row r="445" spans="1:13" s="38" customFormat="1" ht="15">
      <c r="A445" s="39">
        <v>879</v>
      </c>
      <c r="B445" s="40" t="s">
        <v>460</v>
      </c>
      <c r="C445" s="33">
        <f t="shared" si="77"/>
        <v>1</v>
      </c>
      <c r="D445" s="34">
        <f t="shared" si="66"/>
        <v>0</v>
      </c>
      <c r="E445" s="35">
        <f t="shared" si="67"/>
        <v>16962.00233433735</v>
      </c>
      <c r="F445" s="35">
        <f t="shared" si="68"/>
        <v>0</v>
      </c>
      <c r="G445" s="35">
        <f t="shared" si="69"/>
        <v>11634789</v>
      </c>
      <c r="H445" s="36">
        <f t="shared" si="70"/>
        <v>1047131.01</v>
      </c>
      <c r="I445" s="37">
        <f t="shared" si="71"/>
        <v>61.73392677114662</v>
      </c>
      <c r="J445" s="36">
        <f t="shared" si="72"/>
      </c>
      <c r="K445" s="37">
        <f t="shared" si="75"/>
      </c>
      <c r="L445" s="56">
        <f t="shared" si="73"/>
        <v>0</v>
      </c>
      <c r="M445" s="38">
        <f t="shared" si="74"/>
        <v>0</v>
      </c>
    </row>
    <row r="446" spans="1:13" s="38" customFormat="1" ht="15">
      <c r="A446" s="39">
        <v>885</v>
      </c>
      <c r="B446" s="40" t="s">
        <v>461</v>
      </c>
      <c r="C446" s="33">
        <f t="shared" si="77"/>
        <v>1</v>
      </c>
      <c r="D446" s="34">
        <f t="shared" si="66"/>
        <v>0</v>
      </c>
      <c r="E446" s="35">
        <f t="shared" si="67"/>
        <v>17072.091740331496</v>
      </c>
      <c r="F446" s="35">
        <f t="shared" si="68"/>
        <v>0</v>
      </c>
      <c r="G446" s="35">
        <f t="shared" si="69"/>
        <v>18601154</v>
      </c>
      <c r="H446" s="36">
        <f t="shared" si="70"/>
        <v>1674103.8599999999</v>
      </c>
      <c r="I446" s="37">
        <f t="shared" si="71"/>
        <v>98.06085191336332</v>
      </c>
      <c r="J446" s="36">
        <f t="shared" si="72"/>
      </c>
      <c r="K446" s="37">
        <f t="shared" si="75"/>
      </c>
      <c r="L446" s="56">
        <f t="shared" si="73"/>
        <v>0</v>
      </c>
      <c r="M446" s="38">
        <f t="shared" si="74"/>
        <v>0</v>
      </c>
    </row>
    <row r="447" spans="1:13" s="38" customFormat="1" ht="15">
      <c r="A447" s="39">
        <v>910</v>
      </c>
      <c r="B447" s="40" t="s">
        <v>462</v>
      </c>
      <c r="C447" s="33">
        <f t="shared" si="77"/>
        <v>1</v>
      </c>
      <c r="D447" s="34">
        <f t="shared" si="66"/>
        <v>0</v>
      </c>
      <c r="E447" s="35">
        <f t="shared" si="67"/>
        <v>15584.390294117646</v>
      </c>
      <c r="F447" s="35">
        <f t="shared" si="68"/>
        <v>0</v>
      </c>
      <c r="G447" s="35">
        <f t="shared" si="69"/>
        <v>5923090</v>
      </c>
      <c r="H447" s="36">
        <f t="shared" si="70"/>
        <v>533078.1</v>
      </c>
      <c r="I447" s="37">
        <f t="shared" si="71"/>
        <v>34.20590025913373</v>
      </c>
      <c r="J447" s="36">
        <f t="shared" si="72"/>
      </c>
      <c r="K447" s="37">
        <f t="shared" si="75"/>
      </c>
      <c r="L447" s="56">
        <f t="shared" si="73"/>
        <v>0</v>
      </c>
      <c r="M447" s="38">
        <f t="shared" si="74"/>
        <v>0</v>
      </c>
    </row>
    <row r="448" spans="1:13" s="38" customFormat="1" ht="15">
      <c r="A448" s="39">
        <v>913</v>
      </c>
      <c r="B448" s="40" t="s">
        <v>463</v>
      </c>
      <c r="C448" s="33">
        <f t="shared" si="77"/>
        <v>1</v>
      </c>
      <c r="D448" s="34">
        <f t="shared" si="66"/>
        <v>0</v>
      </c>
      <c r="E448" s="35">
        <f t="shared" si="67"/>
        <v>19935.367406639</v>
      </c>
      <c r="F448" s="35">
        <f t="shared" si="68"/>
        <v>0</v>
      </c>
      <c r="G448" s="35">
        <f t="shared" si="69"/>
        <v>11455063</v>
      </c>
      <c r="H448" s="36">
        <f t="shared" si="70"/>
        <v>1030955.6699999999</v>
      </c>
      <c r="I448" s="37">
        <f t="shared" si="71"/>
        <v>51.71490692750737</v>
      </c>
      <c r="J448" s="36">
        <f t="shared" si="72"/>
      </c>
      <c r="K448" s="37">
        <f t="shared" si="75"/>
      </c>
      <c r="L448" s="56">
        <f t="shared" si="73"/>
        <v>0</v>
      </c>
      <c r="M448" s="38">
        <f t="shared" si="74"/>
        <v>0</v>
      </c>
    </row>
    <row r="449" spans="1:13" ht="15.75">
      <c r="A449" s="42">
        <v>915</v>
      </c>
      <c r="B449" s="43" t="s">
        <v>464</v>
      </c>
      <c r="C449" s="33">
        <f t="shared" si="77"/>
        <v>1</v>
      </c>
      <c r="D449" s="34">
        <f t="shared" si="66"/>
        <v>0</v>
      </c>
      <c r="E449" s="35">
        <f t="shared" si="67"/>
        <v>16907.424522676578</v>
      </c>
      <c r="F449" s="35">
        <f t="shared" si="68"/>
        <v>0</v>
      </c>
      <c r="G449" s="35">
        <f t="shared" si="69"/>
        <v>4659515</v>
      </c>
      <c r="H449" s="36">
        <f t="shared" si="70"/>
        <v>419356.35</v>
      </c>
      <c r="I449" s="37">
        <f t="shared" si="71"/>
        <v>24.803088692636234</v>
      </c>
      <c r="J449" s="36">
        <f t="shared" si="72"/>
      </c>
      <c r="K449" s="37">
        <f t="shared" si="75"/>
      </c>
      <c r="L449" s="56">
        <f t="shared" si="73"/>
        <v>0</v>
      </c>
      <c r="M449" s="38">
        <f t="shared" si="74"/>
        <v>0</v>
      </c>
    </row>
    <row r="450" spans="1:11" ht="15.75">
      <c r="A450" s="44">
        <v>999</v>
      </c>
      <c r="B450" s="45" t="s">
        <v>465</v>
      </c>
      <c r="C450" s="46" t="s">
        <v>466</v>
      </c>
      <c r="D450" s="47">
        <f>SUM(D10:D449)</f>
        <v>28933.999999999993</v>
      </c>
      <c r="E450" s="46" t="s">
        <v>466</v>
      </c>
      <c r="F450" s="47">
        <f>SUM(F10:F449)</f>
        <v>333220976</v>
      </c>
      <c r="G450" s="47">
        <f>SUM(G10:G449)</f>
        <v>11330730319.564625</v>
      </c>
      <c r="H450" s="47">
        <f>SUM(H10:H449)</f>
        <v>1019765728.7608156</v>
      </c>
      <c r="I450" s="46">
        <f>SUMIF(I10:I449,"&gt;0")</f>
        <v>60331.6218030955</v>
      </c>
      <c r="J450" s="46" t="s">
        <v>466</v>
      </c>
      <c r="K450" s="48">
        <f>SUM(K10:K449)+I450</f>
        <v>82510.8152786417</v>
      </c>
    </row>
  </sheetData>
  <sheetProtection/>
  <autoFilter ref="A9:M450">
    <sortState ref="A10:M450">
      <sortCondition descending="1" sortBy="value" ref="M10:M450"/>
    </sortState>
  </autoFilter>
  <mergeCells count="2">
    <mergeCell ref="H5:I6"/>
    <mergeCell ref="J5:K6"/>
  </mergeCells>
  <printOptions/>
  <pageMargins left="0.24" right="0.24" top="0.64" bottom="0.64" header="0.34" footer="0.2"/>
  <pageSetup fitToHeight="30" fitToWidth="1" horizontalDpi="600" verticalDpi="600" orientation="portrait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Projected FY13 FTE Remaining under the Net School Spending (NSS) Caps (Q1)(a)</dc:title>
  <dc:subject/>
  <dc:creator>ESE</dc:creator>
  <cp:keywords/>
  <dc:description/>
  <cp:lastModifiedBy>dzou</cp:lastModifiedBy>
  <dcterms:created xsi:type="dcterms:W3CDTF">2012-02-08T21:52:57Z</dcterms:created>
  <dcterms:modified xsi:type="dcterms:W3CDTF">2016-01-15T19:53:01Z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Feb 22 2012</vt:lpwstr>
  </property>
</Properties>
</file>